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ARLOS.RAMOS\Desktop\Otros\RT\2024\Tierra de Oportunidades 2024\"/>
    </mc:Choice>
  </mc:AlternateContent>
  <xr:revisionPtr revIDLastSave="0" documentId="13_ncr:1_{BAF20D79-B664-455F-9362-3247A9A297D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GENERAL" sheetId="1" r:id="rId1"/>
    <sheet name="INSTRUCCIONES" sheetId="2" r:id="rId2"/>
    <sheet name="Datos de la empresa" sheetId="4" r:id="rId3"/>
    <sheet name="Plan de Inversión" sheetId="5" r:id="rId4"/>
    <sheet name="Plan de financiación" sheetId="6" r:id="rId5"/>
    <sheet name="RESULTADOS Y TESORERIA" sheetId="7" r:id="rId6"/>
    <sheet name="Plan a 3 años" sheetId="8" r:id="rId7"/>
    <sheet name="Datos para gráficos" sheetId="9" state="hidden" r:id="rId8"/>
  </sheets>
  <calcPr calcId="191029"/>
  <extLst>
    <ext uri="GoogleSheetsCustomDataVersion2">
      <go:sheetsCustomData xmlns:go="http://customooxmlschemas.google.com/" r:id="rId13" roundtripDataChecksum="S7DKDFJ7zvfZOPqIS2QLmWnV7ipccTU6aLe7Dw9ixeY="/>
    </ext>
  </extLst>
</workbook>
</file>

<file path=xl/calcChain.xml><?xml version="1.0" encoding="utf-8"?>
<calcChain xmlns="http://schemas.openxmlformats.org/spreadsheetml/2006/main">
  <c r="D21" i="9" l="1"/>
  <c r="E21" i="9" s="1"/>
  <c r="F21" i="9" s="1"/>
  <c r="G21" i="9" s="1"/>
  <c r="H21" i="9" s="1"/>
  <c r="I21" i="9" s="1"/>
  <c r="J21" i="9" s="1"/>
  <c r="K21" i="9" s="1"/>
  <c r="L21" i="9" s="1"/>
  <c r="M21" i="9" s="1"/>
  <c r="C21" i="9"/>
  <c r="B21" i="9"/>
  <c r="M15" i="9"/>
  <c r="L15" i="9"/>
  <c r="K15" i="9"/>
  <c r="J15" i="9"/>
  <c r="I15" i="9"/>
  <c r="H15" i="9"/>
  <c r="G15" i="9"/>
  <c r="F15" i="9"/>
  <c r="E15" i="9"/>
  <c r="D15" i="9"/>
  <c r="C15" i="9"/>
  <c r="B15" i="9"/>
  <c r="B22" i="9" s="1"/>
  <c r="C22" i="9" s="1"/>
  <c r="D22" i="9" s="1"/>
  <c r="E22" i="9" s="1"/>
  <c r="F22" i="9" s="1"/>
  <c r="G22" i="9" s="1"/>
  <c r="H22" i="9" s="1"/>
  <c r="I22" i="9" s="1"/>
  <c r="J22" i="9" s="1"/>
  <c r="K22" i="9" s="1"/>
  <c r="L22" i="9" s="1"/>
  <c r="M22" i="9" s="1"/>
  <c r="M14" i="9"/>
  <c r="L14" i="9"/>
  <c r="K14" i="9"/>
  <c r="J14" i="9"/>
  <c r="I14" i="9"/>
  <c r="H14" i="9"/>
  <c r="G14" i="9"/>
  <c r="F14" i="9"/>
  <c r="E14" i="9"/>
  <c r="D14" i="9"/>
  <c r="C14" i="9"/>
  <c r="B14" i="9"/>
  <c r="M13" i="9"/>
  <c r="L13" i="9"/>
  <c r="K13" i="9"/>
  <c r="J13" i="9"/>
  <c r="I13" i="9"/>
  <c r="H13" i="9"/>
  <c r="G13" i="9"/>
  <c r="F13" i="9"/>
  <c r="E13" i="9"/>
  <c r="D13" i="9"/>
  <c r="C13" i="9"/>
  <c r="B13" i="9"/>
  <c r="B20" i="9" s="1"/>
  <c r="C20" i="9" s="1"/>
  <c r="D20" i="9" s="1"/>
  <c r="E20" i="9" s="1"/>
  <c r="F20" i="9" s="1"/>
  <c r="G20" i="9" s="1"/>
  <c r="H20" i="9" s="1"/>
  <c r="I20" i="9" s="1"/>
  <c r="J20" i="9" s="1"/>
  <c r="K20" i="9" s="1"/>
  <c r="L20" i="9" s="1"/>
  <c r="M20" i="9" s="1"/>
  <c r="B8" i="9"/>
  <c r="C8" i="9" s="1"/>
  <c r="B7" i="9"/>
  <c r="C7" i="9" s="1"/>
  <c r="B6" i="9"/>
  <c r="B5" i="9"/>
  <c r="B9" i="9" s="1"/>
  <c r="J39" i="8"/>
  <c r="H39" i="8"/>
  <c r="B39" i="8"/>
  <c r="H38" i="8"/>
  <c r="E38" i="8"/>
  <c r="B38" i="8"/>
  <c r="B37" i="8"/>
  <c r="B36" i="8"/>
  <c r="I35" i="8"/>
  <c r="G35" i="8"/>
  <c r="H35" i="8" s="1"/>
  <c r="J30" i="8"/>
  <c r="H30" i="8"/>
  <c r="B30" i="8"/>
  <c r="J29" i="8"/>
  <c r="H29" i="8"/>
  <c r="B29" i="8"/>
  <c r="H28" i="8"/>
  <c r="B28" i="8"/>
  <c r="B27" i="8"/>
  <c r="B26" i="8"/>
  <c r="B25" i="8"/>
  <c r="H24" i="8"/>
  <c r="B24" i="8"/>
  <c r="J23" i="8"/>
  <c r="H23" i="8"/>
  <c r="B23" i="8"/>
  <c r="J22" i="8"/>
  <c r="H22" i="8"/>
  <c r="B22" i="8"/>
  <c r="J21" i="8"/>
  <c r="H21" i="8"/>
  <c r="B21" i="8"/>
  <c r="H20" i="8"/>
  <c r="B20" i="8"/>
  <c r="B19" i="8"/>
  <c r="B18" i="8"/>
  <c r="I17" i="8"/>
  <c r="G17" i="8"/>
  <c r="H17" i="8" s="1"/>
  <c r="B16" i="8"/>
  <c r="H15" i="8"/>
  <c r="B15" i="8"/>
  <c r="J14" i="8"/>
  <c r="H14" i="8"/>
  <c r="B14" i="8"/>
  <c r="J13" i="8"/>
  <c r="H13" i="8"/>
  <c r="B13" i="8"/>
  <c r="I12" i="8"/>
  <c r="J12" i="8" s="1"/>
  <c r="H12" i="8"/>
  <c r="G12" i="8"/>
  <c r="J11" i="8"/>
  <c r="H11" i="8"/>
  <c r="B11" i="8"/>
  <c r="H10" i="8"/>
  <c r="B10" i="8"/>
  <c r="B9" i="8"/>
  <c r="I8" i="8"/>
  <c r="G8" i="8"/>
  <c r="H8" i="8" s="1"/>
  <c r="B7" i="8"/>
  <c r="H6" i="8"/>
  <c r="B6" i="8"/>
  <c r="J5" i="8"/>
  <c r="I5" i="8"/>
  <c r="J35" i="8" s="1"/>
  <c r="H5" i="8"/>
  <c r="G5" i="8"/>
  <c r="H43" i="8" s="1"/>
  <c r="E4" i="8"/>
  <c r="B2" i="8"/>
  <c r="D87" i="7"/>
  <c r="R83" i="7"/>
  <c r="P83" i="7"/>
  <c r="O83" i="7"/>
  <c r="N83" i="7"/>
  <c r="M83" i="7"/>
  <c r="L83" i="7"/>
  <c r="K83" i="7"/>
  <c r="J83" i="7"/>
  <c r="I83" i="7"/>
  <c r="H83" i="7"/>
  <c r="G83" i="7"/>
  <c r="F83" i="7"/>
  <c r="E83" i="7"/>
  <c r="Q82" i="7"/>
  <c r="Q81" i="7"/>
  <c r="Q80" i="7"/>
  <c r="Q79" i="7"/>
  <c r="Q78" i="7"/>
  <c r="R74" i="7"/>
  <c r="P74" i="7"/>
  <c r="P86" i="7" s="1"/>
  <c r="O74" i="7"/>
  <c r="N74" i="7"/>
  <c r="M74" i="7"/>
  <c r="L74" i="7"/>
  <c r="K74" i="7"/>
  <c r="J74" i="7"/>
  <c r="I74" i="7"/>
  <c r="H74" i="7"/>
  <c r="G74" i="7"/>
  <c r="F74" i="7"/>
  <c r="E74" i="7"/>
  <c r="Q73" i="7"/>
  <c r="Q72" i="7"/>
  <c r="Q71" i="7"/>
  <c r="Q70" i="7"/>
  <c r="Q69" i="7"/>
  <c r="R65" i="7"/>
  <c r="P65" i="7"/>
  <c r="O65" i="7"/>
  <c r="N65" i="7"/>
  <c r="M65" i="7"/>
  <c r="L65" i="7"/>
  <c r="K65" i="7"/>
  <c r="J65" i="7"/>
  <c r="I65" i="7"/>
  <c r="H65" i="7"/>
  <c r="H86" i="7" s="1"/>
  <c r="G65" i="7"/>
  <c r="F65" i="7"/>
  <c r="E65" i="7"/>
  <c r="Q64" i="7"/>
  <c r="Q63" i="7"/>
  <c r="Q59" i="7"/>
  <c r="Q55" i="7"/>
  <c r="C55" i="7"/>
  <c r="Q43" i="7"/>
  <c r="E39" i="8" s="1"/>
  <c r="Q42" i="7"/>
  <c r="Q41" i="7"/>
  <c r="E37" i="8" s="1"/>
  <c r="Q40" i="7"/>
  <c r="E36" i="8" s="1"/>
  <c r="P39" i="7"/>
  <c r="O39" i="7"/>
  <c r="N39" i="7"/>
  <c r="M39" i="7"/>
  <c r="L39" i="7"/>
  <c r="K39" i="7"/>
  <c r="J39" i="7"/>
  <c r="I39" i="7"/>
  <c r="H39" i="7"/>
  <c r="G39" i="7"/>
  <c r="F39" i="7"/>
  <c r="E39" i="7"/>
  <c r="Q37" i="7"/>
  <c r="E30" i="8" s="1"/>
  <c r="Q36" i="7"/>
  <c r="E29" i="8" s="1"/>
  <c r="Q35" i="7"/>
  <c r="E28" i="8" s="1"/>
  <c r="Q34" i="7"/>
  <c r="E27" i="8" s="1"/>
  <c r="Q33" i="7"/>
  <c r="E26" i="8" s="1"/>
  <c r="Q32" i="7"/>
  <c r="E25" i="8" s="1"/>
  <c r="Q31" i="7"/>
  <c r="E24" i="8" s="1"/>
  <c r="Q30" i="7"/>
  <c r="E23" i="8" s="1"/>
  <c r="Q29" i="7"/>
  <c r="E22" i="8" s="1"/>
  <c r="Q28" i="7"/>
  <c r="E21" i="8" s="1"/>
  <c r="Q27" i="7"/>
  <c r="E20" i="8" s="1"/>
  <c r="Q26" i="7"/>
  <c r="E19" i="8" s="1"/>
  <c r="Q25" i="7"/>
  <c r="E18" i="8" s="1"/>
  <c r="P24" i="7"/>
  <c r="O24" i="7"/>
  <c r="N24" i="7"/>
  <c r="M24" i="7"/>
  <c r="L24" i="7"/>
  <c r="K24" i="7"/>
  <c r="J24" i="7"/>
  <c r="I24" i="7"/>
  <c r="H24" i="7"/>
  <c r="G24" i="7"/>
  <c r="F24" i="7"/>
  <c r="E24" i="7"/>
  <c r="Q22" i="7"/>
  <c r="Q21" i="7"/>
  <c r="E16" i="8" s="1"/>
  <c r="Q20" i="7"/>
  <c r="E15" i="8" s="1"/>
  <c r="Q19" i="7"/>
  <c r="E14" i="8" s="1"/>
  <c r="Q18" i="7"/>
  <c r="E13" i="8" s="1"/>
  <c r="P17" i="7"/>
  <c r="O17" i="7"/>
  <c r="N17" i="7"/>
  <c r="M17" i="7"/>
  <c r="L17" i="7"/>
  <c r="K17" i="7"/>
  <c r="J17" i="7"/>
  <c r="I17" i="7"/>
  <c r="H17" i="7"/>
  <c r="G17" i="7"/>
  <c r="F17" i="7"/>
  <c r="E17" i="7"/>
  <c r="Q15" i="7"/>
  <c r="Q14" i="7"/>
  <c r="E10" i="8" s="1"/>
  <c r="P13" i="7"/>
  <c r="O13" i="7"/>
  <c r="O12" i="7" s="1"/>
  <c r="N13" i="7"/>
  <c r="N12" i="7" s="1"/>
  <c r="M13" i="7"/>
  <c r="M12" i="7" s="1"/>
  <c r="L13" i="7"/>
  <c r="L12" i="7" s="1"/>
  <c r="K13" i="7"/>
  <c r="J13" i="7"/>
  <c r="J12" i="7" s="1"/>
  <c r="I13" i="7"/>
  <c r="H13" i="7"/>
  <c r="H12" i="7" s="1"/>
  <c r="G13" i="7"/>
  <c r="G12" i="7" s="1"/>
  <c r="F13" i="7"/>
  <c r="F12" i="7" s="1"/>
  <c r="E13" i="7"/>
  <c r="P12" i="7"/>
  <c r="K12" i="7"/>
  <c r="I12" i="7"/>
  <c r="Q10" i="7"/>
  <c r="Q9" i="7"/>
  <c r="E6" i="8" s="1"/>
  <c r="P8" i="7"/>
  <c r="O8" i="7"/>
  <c r="N8" i="7"/>
  <c r="M8" i="7"/>
  <c r="L8" i="7"/>
  <c r="K8" i="7"/>
  <c r="J8" i="7"/>
  <c r="I8" i="7"/>
  <c r="I45" i="7" s="1"/>
  <c r="I49" i="7" s="1"/>
  <c r="H8" i="7"/>
  <c r="G8" i="7"/>
  <c r="F8" i="7"/>
  <c r="E8" i="7"/>
  <c r="Q4" i="7"/>
  <c r="D85" i="7" s="1"/>
  <c r="C4" i="7"/>
  <c r="L15" i="6"/>
  <c r="K15" i="6"/>
  <c r="J15" i="6"/>
  <c r="C14" i="6"/>
  <c r="C10" i="6"/>
  <c r="C8" i="6" s="1"/>
  <c r="C4" i="6"/>
  <c r="B2" i="6"/>
  <c r="C22" i="5"/>
  <c r="E20" i="5"/>
  <c r="E19" i="5"/>
  <c r="E18" i="5"/>
  <c r="E17" i="5"/>
  <c r="E16" i="5"/>
  <c r="E15" i="5"/>
  <c r="E14" i="5"/>
  <c r="E13" i="5"/>
  <c r="E12" i="5"/>
  <c r="C11" i="5"/>
  <c r="E10" i="5"/>
  <c r="E8" i="5" s="1"/>
  <c r="E9" i="5"/>
  <c r="C8" i="5"/>
  <c r="C7" i="5" s="1"/>
  <c r="C4" i="5"/>
  <c r="B2" i="5"/>
  <c r="E86" i="7" l="1"/>
  <c r="E87" i="7" s="1"/>
  <c r="F87" i="7" s="1"/>
  <c r="G87" i="7" s="1"/>
  <c r="H87" i="7" s="1"/>
  <c r="I87" i="7" s="1"/>
  <c r="J87" i="7" s="1"/>
  <c r="K87" i="7" s="1"/>
  <c r="L87" i="7" s="1"/>
  <c r="M87" i="7" s="1"/>
  <c r="N87" i="7" s="1"/>
  <c r="O87" i="7" s="1"/>
  <c r="P87" i="7" s="1"/>
  <c r="M86" i="7"/>
  <c r="F86" i="7"/>
  <c r="N86" i="7"/>
  <c r="G45" i="7"/>
  <c r="G49" i="7" s="1"/>
  <c r="O45" i="7"/>
  <c r="O49" i="7" s="1"/>
  <c r="P45" i="7"/>
  <c r="Q13" i="7"/>
  <c r="E9" i="8" s="1"/>
  <c r="K45" i="7"/>
  <c r="K49" i="7" s="1"/>
  <c r="Q83" i="7"/>
  <c r="H45" i="7"/>
  <c r="H49" i="7" s="1"/>
  <c r="Q17" i="7"/>
  <c r="J86" i="7"/>
  <c r="M45" i="7"/>
  <c r="M49" i="7" s="1"/>
  <c r="Q24" i="7"/>
  <c r="R24" i="7" s="1"/>
  <c r="K86" i="7"/>
  <c r="I86" i="7"/>
  <c r="G86" i="7"/>
  <c r="O86" i="7"/>
  <c r="J45" i="7"/>
  <c r="J49" i="7" s="1"/>
  <c r="F45" i="7"/>
  <c r="F49" i="7" s="1"/>
  <c r="N45" i="7"/>
  <c r="N49" i="7" s="1"/>
  <c r="Q39" i="7"/>
  <c r="L86" i="7"/>
  <c r="E11" i="5"/>
  <c r="E7" i="5" s="1"/>
  <c r="R10" i="7"/>
  <c r="L45" i="7"/>
  <c r="L49" i="7" s="1"/>
  <c r="E12" i="8"/>
  <c r="C9" i="9"/>
  <c r="C5" i="9"/>
  <c r="C6" i="9"/>
  <c r="E17" i="8"/>
  <c r="E35" i="8"/>
  <c r="E7" i="8"/>
  <c r="E5" i="8" s="1"/>
  <c r="E11" i="8"/>
  <c r="J15" i="8"/>
  <c r="J24" i="8"/>
  <c r="J43" i="8"/>
  <c r="Q74" i="7"/>
  <c r="E12" i="7"/>
  <c r="Q12" i="7" s="1"/>
  <c r="H9" i="8"/>
  <c r="J10" i="8"/>
  <c r="H19" i="8"/>
  <c r="J20" i="8"/>
  <c r="H27" i="8"/>
  <c r="J28" i="8"/>
  <c r="G33" i="8"/>
  <c r="H37" i="8"/>
  <c r="J38" i="8"/>
  <c r="H7" i="8"/>
  <c r="J9" i="8"/>
  <c r="H18" i="8"/>
  <c r="J19" i="8"/>
  <c r="H26" i="8"/>
  <c r="J27" i="8"/>
  <c r="H36" i="8"/>
  <c r="J37" i="8"/>
  <c r="Q8" i="7"/>
  <c r="Q65" i="7"/>
  <c r="J7" i="8"/>
  <c r="J8" i="8"/>
  <c r="H16" i="8"/>
  <c r="J18" i="8"/>
  <c r="H25" i="8"/>
  <c r="J26" i="8"/>
  <c r="H31" i="8"/>
  <c r="I33" i="8"/>
  <c r="J36" i="8"/>
  <c r="R18" i="7"/>
  <c r="R29" i="7"/>
  <c r="J6" i="8"/>
  <c r="J16" i="8"/>
  <c r="J17" i="8"/>
  <c r="J25" i="8"/>
  <c r="J31" i="8"/>
  <c r="R13" i="7" l="1"/>
  <c r="R25" i="7"/>
  <c r="Q86" i="7"/>
  <c r="R22" i="7"/>
  <c r="R19" i="7"/>
  <c r="R40" i="7"/>
  <c r="R12" i="7"/>
  <c r="R33" i="7"/>
  <c r="F10" i="8"/>
  <c r="K10" i="8" s="1"/>
  <c r="F31" i="8"/>
  <c r="K31" i="8" s="1"/>
  <c r="F5" i="8"/>
  <c r="K5" i="8" s="1"/>
  <c r="L5" i="8" s="1"/>
  <c r="F38" i="8"/>
  <c r="K38" i="8" s="1"/>
  <c r="F28" i="8"/>
  <c r="K28" i="8" s="1"/>
  <c r="F20" i="8"/>
  <c r="K20" i="8" s="1"/>
  <c r="F23" i="8"/>
  <c r="K23" i="8" s="1"/>
  <c r="F19" i="8"/>
  <c r="K19" i="8" s="1"/>
  <c r="F22" i="8"/>
  <c r="K22" i="8" s="1"/>
  <c r="F27" i="8"/>
  <c r="K27" i="8" s="1"/>
  <c r="F21" i="8"/>
  <c r="K21" i="8" s="1"/>
  <c r="F29" i="8"/>
  <c r="K29" i="8" s="1"/>
  <c r="F26" i="8"/>
  <c r="K26" i="8" s="1"/>
  <c r="F36" i="8"/>
  <c r="K36" i="8" s="1"/>
  <c r="F25" i="8"/>
  <c r="K25" i="8" s="1"/>
  <c r="F39" i="8"/>
  <c r="K39" i="8" s="1"/>
  <c r="F24" i="8"/>
  <c r="K24" i="8" s="1"/>
  <c r="F13" i="8"/>
  <c r="K13" i="8" s="1"/>
  <c r="F14" i="8"/>
  <c r="K14" i="8" s="1"/>
  <c r="F16" i="8"/>
  <c r="K16" i="8" s="1"/>
  <c r="F37" i="8"/>
  <c r="K37" i="8" s="1"/>
  <c r="F6" i="8"/>
  <c r="K6" i="8" s="1"/>
  <c r="F30" i="8"/>
  <c r="K30" i="8" s="1"/>
  <c r="F15" i="8"/>
  <c r="K15" i="8" s="1"/>
  <c r="F18" i="8"/>
  <c r="K18" i="8" s="1"/>
  <c r="F9" i="8"/>
  <c r="K9" i="8" s="1"/>
  <c r="E8" i="8"/>
  <c r="E33" i="8" s="1"/>
  <c r="G41" i="8"/>
  <c r="H33" i="8"/>
  <c r="R42" i="7"/>
  <c r="R35" i="7"/>
  <c r="R31" i="7"/>
  <c r="R27" i="7"/>
  <c r="R20" i="7"/>
  <c r="R8" i="7"/>
  <c r="R41" i="7"/>
  <c r="R34" i="7"/>
  <c r="R30" i="7"/>
  <c r="R26" i="7"/>
  <c r="R9" i="7"/>
  <c r="R43" i="7"/>
  <c r="R36" i="7"/>
  <c r="R32" i="7"/>
  <c r="R28" i="7"/>
  <c r="R21" i="7"/>
  <c r="R14" i="7"/>
  <c r="F35" i="8"/>
  <c r="K35" i="8" s="1"/>
  <c r="R15" i="7"/>
  <c r="F11" i="8"/>
  <c r="K11" i="8" s="1"/>
  <c r="E45" i="7"/>
  <c r="F12" i="8"/>
  <c r="K12" i="8" s="1"/>
  <c r="R37" i="7"/>
  <c r="F7" i="8"/>
  <c r="K7" i="8" s="1"/>
  <c r="J33" i="8"/>
  <c r="I41" i="8"/>
  <c r="R39" i="7"/>
  <c r="F17" i="8"/>
  <c r="K17" i="8" s="1"/>
  <c r="R17" i="7"/>
  <c r="L9" i="8" l="1"/>
  <c r="L11" i="8"/>
  <c r="L6" i="8"/>
  <c r="L36" i="8"/>
  <c r="L17" i="8"/>
  <c r="L12" i="8"/>
  <c r="L35" i="8"/>
  <c r="L7" i="8"/>
  <c r="E41" i="8"/>
  <c r="F33" i="8"/>
  <c r="K33" i="8" s="1"/>
  <c r="L33" i="8" s="1"/>
  <c r="L26" i="8"/>
  <c r="I45" i="8"/>
  <c r="J45" i="8" s="1"/>
  <c r="J41" i="8"/>
  <c r="L28" i="8"/>
  <c r="L21" i="8"/>
  <c r="L13" i="8"/>
  <c r="L27" i="8"/>
  <c r="L38" i="8"/>
  <c r="Q45" i="7"/>
  <c r="E49" i="7"/>
  <c r="G45" i="8"/>
  <c r="H45" i="8" s="1"/>
  <c r="H41" i="8"/>
  <c r="L16" i="8"/>
  <c r="L18" i="8"/>
  <c r="L24" i="8"/>
  <c r="L22" i="8"/>
  <c r="L20" i="8"/>
  <c r="F8" i="8"/>
  <c r="K8" i="8" s="1"/>
  <c r="L8" i="8" s="1"/>
  <c r="L14" i="8"/>
  <c r="L15" i="8"/>
  <c r="L19" i="8"/>
  <c r="L31" i="8"/>
  <c r="L37" i="8"/>
  <c r="L29" i="8"/>
  <c r="L30" i="8"/>
  <c r="L25" i="8"/>
  <c r="L23" i="8"/>
  <c r="L10" i="8"/>
  <c r="E50" i="7" l="1"/>
  <c r="F50" i="7" s="1"/>
  <c r="G50" i="7" s="1"/>
  <c r="H50" i="7" s="1"/>
  <c r="I50" i="7" s="1"/>
  <c r="J50" i="7" s="1"/>
  <c r="K50" i="7" s="1"/>
  <c r="L50" i="7" s="1"/>
  <c r="M50" i="7" s="1"/>
  <c r="N50" i="7" s="1"/>
  <c r="O50" i="7" s="1"/>
  <c r="R45" i="7"/>
  <c r="P47" i="7"/>
  <c r="F41" i="8"/>
  <c r="K41" i="8"/>
  <c r="L41" i="8" s="1"/>
  <c r="Q47" i="7" l="1"/>
  <c r="P49" i="7"/>
  <c r="Q49" i="7" s="1"/>
  <c r="R49" i="7" s="1"/>
  <c r="E43" i="8" l="1"/>
  <c r="R47" i="7"/>
  <c r="P50" i="7"/>
  <c r="F43" i="8" l="1"/>
  <c r="K43" i="8" s="1"/>
  <c r="L43" i="8" s="1"/>
  <c r="E45" i="8"/>
  <c r="F45" i="8" l="1"/>
  <c r="K45" i="8"/>
  <c r="L45" i="8" s="1"/>
  <c r="E46" i="8"/>
  <c r="G46" i="8" s="1"/>
  <c r="I46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43" authorId="0" shapeId="0" xr:uid="{00000000-0006-0000-0700-000001000000}">
      <text>
        <r>
          <rPr>
            <sz val="11"/>
            <color theme="1"/>
            <rFont val="Calibri"/>
            <family val="2"/>
            <scheme val="minor"/>
          </rPr>
          <t>======
ID#AAABN56jF90
Juan Carlos Perez    (2024-05-22 09:00:44)
Para hacer un cálculo más exacto, habría que aplicar las diferencias temporales y permanentes del resultado contable respecto al resultado computable a efectos del impuesto de sociedades o IRPF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PgSPGc9PHEuN0n0fKlyPZ6/u/NQ=="/>
    </ext>
  </extLst>
</comments>
</file>

<file path=xl/sharedStrings.xml><?xml version="1.0" encoding="utf-8"?>
<sst xmlns="http://schemas.openxmlformats.org/spreadsheetml/2006/main" count="279" uniqueCount="162">
  <si>
    <t>NOTAS Y ACLARACIONES SOBRE ESTA HOJA</t>
  </si>
  <si>
    <t>El usuario de esta hoja puede usarla y modificarla para su uso personal o profesional, pero no puede distribuir copias, venderla o usarla para crear otros productos destinados a la venta.</t>
  </si>
  <si>
    <t>Plan de financiación</t>
  </si>
  <si>
    <t>INTRUCCIONES GENERALES</t>
  </si>
  <si>
    <t>●</t>
  </si>
  <si>
    <t>Las celdas de color gris son para introducir datos</t>
  </si>
  <si>
    <t>Los importes correspondientes a ingresos e inversiones se introducen en positivo, los de gastos en negativo</t>
  </si>
  <si>
    <t>Todos los importes hay que introducirlos SIN IVA ni retenciones, tanto en ingresos, como en gastos e inversiones. Posteriormente en las celdas correspondientes a cobros y pagos se añadirá el tipo de IVA y de retención que le corresponda para calcular ese cobro o pago</t>
  </si>
  <si>
    <t>DATOS GENERALES DE LA EMPRESA</t>
  </si>
  <si>
    <t>Nombre de la empresa</t>
  </si>
  <si>
    <t>Nombre empresa</t>
  </si>
  <si>
    <t>Ejercicio</t>
  </si>
  <si>
    <t>Plan de inversión</t>
  </si>
  <si>
    <t>Introducir valores SIN IVA y en positivo</t>
  </si>
  <si>
    <t>TOTAL</t>
  </si>
  <si>
    <t>Plazo amortización (años)</t>
  </si>
  <si>
    <t>Amortización mensual</t>
  </si>
  <si>
    <t>Activo No Corriente</t>
  </si>
  <si>
    <t>INTANGIBLE</t>
  </si>
  <si>
    <t>Aplicaciones informáticas</t>
  </si>
  <si>
    <t>Otro inmovilizado intangible (Derechos de traspaso, …)</t>
  </si>
  <si>
    <t>MATERIAL</t>
  </si>
  <si>
    <t>Terrenos y Construcciones</t>
  </si>
  <si>
    <t>Instalaciones técnicas.</t>
  </si>
  <si>
    <t>Otras instalaciones.</t>
  </si>
  <si>
    <t xml:space="preserve">Maquinaria </t>
  </si>
  <si>
    <t>Utillaje</t>
  </si>
  <si>
    <t>Mobiliario</t>
  </si>
  <si>
    <t>Equipos para el proceso de la información</t>
  </si>
  <si>
    <t>Elementos de transporte</t>
  </si>
  <si>
    <t>Otro Inmovilizado Material</t>
  </si>
  <si>
    <t>OTROS</t>
  </si>
  <si>
    <t>Fianzas</t>
  </si>
  <si>
    <t>Gastos de constitución</t>
  </si>
  <si>
    <t>Compra de existencias para almacén</t>
  </si>
  <si>
    <t>Importe</t>
  </si>
  <si>
    <t>TOTAL FINANCIACIÓN</t>
  </si>
  <si>
    <t>PROPIA</t>
  </si>
  <si>
    <t>Fecha Aportación</t>
  </si>
  <si>
    <t>Aportación de socios y promotores</t>
  </si>
  <si>
    <t>Tipo interés anual</t>
  </si>
  <si>
    <t>Cuota mensual</t>
  </si>
  <si>
    <t>AJENA</t>
  </si>
  <si>
    <t>Fecha concesión</t>
  </si>
  <si>
    <t>Primer año</t>
  </si>
  <si>
    <t>Segundo año</t>
  </si>
  <si>
    <t>Plazo devolución (años)</t>
  </si>
  <si>
    <t>Comisiones (apertura, estudio…)</t>
  </si>
  <si>
    <t>Fecha devolución</t>
  </si>
  <si>
    <t>Préstamo bancario</t>
  </si>
  <si>
    <t>Aportación de amigos y familiares</t>
  </si>
  <si>
    <t>PRESUPUESTO ANUAL DE INGRESOS Y GASTOS</t>
  </si>
  <si>
    <t>Introducir valores SIN IVA y en negativo (gastos) o positivo (ingresos)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</si>
  <si>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</si>
  <si>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</si>
  <si>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</si>
  <si>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</si>
  <si>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</si>
  <si>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</si>
  <si>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</si>
  <si>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</si>
  <si>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</si>
  <si>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</si>
  <si>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</si>
  <si>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</si>
  <si>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</si>
  <si>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SIGNO</t>
  </si>
  <si>
    <t>+</t>
  </si>
  <si>
    <t>INGRESOS</t>
  </si>
  <si>
    <t>Línea de productos o servicios 1</t>
  </si>
  <si>
    <t>Línea de productos o servicios 2</t>
  </si>
  <si>
    <t>Gastos directos</t>
  </si>
  <si>
    <t>%</t>
  </si>
  <si>
    <t>-</t>
  </si>
  <si>
    <t>Coste de las ventas</t>
  </si>
  <si>
    <t>Otros gastos directos</t>
  </si>
  <si>
    <t>Gastos de personal</t>
  </si>
  <si>
    <t>Salario promotor</t>
  </si>
  <si>
    <t>Cuota autónomos</t>
  </si>
  <si>
    <t>Trabajador 1</t>
  </si>
  <si>
    <t>Trabajador 2</t>
  </si>
  <si>
    <t>Gastos generales</t>
  </si>
  <si>
    <t>Arrendamiento local</t>
  </si>
  <si>
    <t>Otros arrendamientos</t>
  </si>
  <si>
    <t>Gestoría y abogados</t>
  </si>
  <si>
    <t>Patentes y marcas</t>
  </si>
  <si>
    <t>Gastos web. Diseño, hosting y dominio</t>
  </si>
  <si>
    <t>Transporte</t>
  </si>
  <si>
    <t>Seguros</t>
  </si>
  <si>
    <t>Publicidad y Relaciones públicas</t>
  </si>
  <si>
    <t>Suministros (electricidad, agua…)</t>
  </si>
  <si>
    <t>Material de oficina</t>
  </si>
  <si>
    <t>Teléfonos y Comunicaciones</t>
  </si>
  <si>
    <t>Gastos varios</t>
  </si>
  <si>
    <t>Amortización</t>
  </si>
  <si>
    <t>Otros ingresos y gastos</t>
  </si>
  <si>
    <t>Subvenciones</t>
  </si>
  <si>
    <t>Intereses préstamos</t>
  </si>
  <si>
    <r>
      <rPr>
        <b/>
        <sz val="16"/>
        <color theme="1"/>
        <rFont val="Calibri"/>
        <family val="2"/>
      </rPr>
      <t xml:space="preserve">+ / </t>
    </r>
    <r>
      <rPr>
        <b/>
        <sz val="16"/>
        <color rgb="FFFF0000"/>
        <rFont val="Calibri"/>
        <family val="2"/>
      </rPr>
      <t>-</t>
    </r>
  </si>
  <si>
    <t>Ingresos y gastos extraordinarios</t>
  </si>
  <si>
    <r>
      <rPr>
        <b/>
        <sz val="16"/>
        <color theme="1"/>
        <rFont val="Calibri"/>
        <family val="2"/>
      </rPr>
      <t xml:space="preserve">+ / </t>
    </r>
    <r>
      <rPr>
        <b/>
        <sz val="16"/>
        <color rgb="FFFF0000"/>
        <rFont val="Calibri"/>
        <family val="2"/>
      </rPr>
      <t>-</t>
    </r>
  </si>
  <si>
    <t>Resultado antes de impuestos</t>
  </si>
  <si>
    <t>Impuestos (IRPF/Imp.Sociedades)</t>
  </si>
  <si>
    <t>Resultado mensual</t>
  </si>
  <si>
    <t>Resultado acumulado</t>
  </si>
  <si>
    <t>PRESUPUESTO ANUAL DE TESORERIA</t>
  </si>
  <si>
    <t>Cobros de facturas (IVA y retenciones incluidos)</t>
  </si>
  <si>
    <t>Ejercicios siguientes</t>
  </si>
  <si>
    <t>Ventas</t>
  </si>
  <si>
    <t>Pagos de facturas (IVA y retenciones incluidos)</t>
  </si>
  <si>
    <t>Inversiones</t>
  </si>
  <si>
    <t>Compras y gastos</t>
  </si>
  <si>
    <t>Pagos y devoluciones de Impuestos</t>
  </si>
  <si>
    <r>
      <rPr>
        <b/>
        <sz val="16"/>
        <color theme="1"/>
        <rFont val="Calibri"/>
        <family val="2"/>
      </rPr>
      <t xml:space="preserve">+ / </t>
    </r>
    <r>
      <rPr>
        <b/>
        <sz val="16"/>
        <color rgb="FFFF0000"/>
        <rFont val="Calibri"/>
        <family val="2"/>
      </rPr>
      <t>-</t>
    </r>
  </si>
  <si>
    <t>IVA (1)</t>
  </si>
  <si>
    <t>Modelo 130 (2)</t>
  </si>
  <si>
    <r>
      <rPr>
        <b/>
        <sz val="16"/>
        <color theme="1"/>
        <rFont val="Calibri"/>
        <family val="2"/>
      </rPr>
      <t xml:space="preserve">+ / </t>
    </r>
    <r>
      <rPr>
        <b/>
        <sz val="16"/>
        <color rgb="FFFF0000"/>
        <rFont val="Calibri"/>
        <family val="2"/>
      </rPr>
      <t>-</t>
    </r>
  </si>
  <si>
    <t>IRPF/Imp.Soc. ejercicio anterior</t>
  </si>
  <si>
    <t>Retenciones personal</t>
  </si>
  <si>
    <t>Seguros sociales</t>
  </si>
  <si>
    <t>TOTAL IMPUESTOS</t>
  </si>
  <si>
    <t>Otros cobros y pagos</t>
  </si>
  <si>
    <t>Fianzas y gastos de constitución</t>
  </si>
  <si>
    <r>
      <rPr>
        <b/>
        <sz val="16"/>
        <color theme="1"/>
        <rFont val="Calibri"/>
        <family val="2"/>
      </rPr>
      <t xml:space="preserve">+ / </t>
    </r>
    <r>
      <rPr>
        <b/>
        <sz val="16"/>
        <color rgb="FFFF0000"/>
        <rFont val="Calibri"/>
        <family val="2"/>
      </rPr>
      <t>-</t>
    </r>
  </si>
  <si>
    <t>Cobro/devolución de préstamos</t>
  </si>
  <si>
    <r>
      <rPr>
        <b/>
        <sz val="16"/>
        <color theme="1"/>
        <rFont val="Calibri"/>
        <family val="2"/>
      </rPr>
      <t xml:space="preserve">+ / </t>
    </r>
    <r>
      <rPr>
        <b/>
        <sz val="16"/>
        <color rgb="FFFF0000"/>
        <rFont val="Calibri"/>
        <family val="2"/>
      </rPr>
      <t>-</t>
    </r>
  </si>
  <si>
    <t>Aportaciones de socios</t>
  </si>
  <si>
    <r>
      <rPr>
        <b/>
        <sz val="16"/>
        <color theme="1"/>
        <rFont val="Calibri"/>
        <family val="2"/>
      </rPr>
      <t xml:space="preserve">+ / </t>
    </r>
    <r>
      <rPr>
        <b/>
        <sz val="16"/>
        <color rgb="FFFF0000"/>
        <rFont val="Calibri"/>
        <family val="2"/>
      </rPr>
      <t>-</t>
    </r>
  </si>
  <si>
    <t>Saldo final ejercicio</t>
  </si>
  <si>
    <t>Saldo de tesorería mensual</t>
  </si>
  <si>
    <t>Saldo de tesorería acumulado</t>
  </si>
  <si>
    <t>(1) Los saldos positivos de IVA no implican necesariamente una entrada de tesorería. Consultar si hay derecho a devolución o se acumula el saldo para compensar con periodos posteriores</t>
  </si>
  <si>
    <t>(2) El modelo 130 no se utiliza en todos los casos, por ejemplo si las facturas emitidas van con retención y bajo determinadas circunstancias. Consultar normativa vigente</t>
  </si>
  <si>
    <t>Previsión de ingresos y gastos</t>
  </si>
  <si>
    <t>Eje +1</t>
  </si>
  <si>
    <t>Eje +2</t>
  </si>
  <si>
    <t>TOTAL INGRESOS</t>
  </si>
  <si>
    <t>TOTAL GASTOS DIRECTOS</t>
  </si>
  <si>
    <t>TOTAL GASTOS DE PERSONAL</t>
  </si>
  <si>
    <t>TOTAL GASTOS GENERALES</t>
  </si>
  <si>
    <t>Resultado de la actividad</t>
  </si>
  <si>
    <t>TOTAL OTROS INGRESOS Y GASTOS</t>
  </si>
  <si>
    <t>IMPUESTO DE SOCIEDADES /IRPF</t>
  </si>
  <si>
    <t>Resultado final</t>
  </si>
  <si>
    <t>GASTOS</t>
  </si>
  <si>
    <t>Directos</t>
  </si>
  <si>
    <t>Personal</t>
  </si>
  <si>
    <t>Generales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</si>
  <si>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</si>
  <si>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</si>
  <si>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</si>
  <si>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</si>
  <si>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</si>
  <si>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</si>
  <si>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</si>
  <si>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</si>
  <si>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</si>
  <si>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</si>
  <si>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</si>
  <si>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</si>
  <si>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RESULTADO</t>
  </si>
  <si>
    <r>
      <t xml:space="preserve">Esta hoja está diseñada para hacer un cálculo </t>
    </r>
    <r>
      <rPr>
        <b/>
        <sz val="11"/>
        <color theme="1"/>
        <rFont val="Calibri"/>
        <family val="2"/>
      </rPr>
      <t>BÁSICO y SENCILLO del PLAN ECONÓMICO FINANCIERO</t>
    </r>
    <r>
      <rPr>
        <sz val="11"/>
        <color theme="1"/>
        <rFont val="Calibri"/>
        <family val="2"/>
      </rPr>
      <t xml:space="preserve"> de un proyecto de empresa.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</si>
</sst>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d/m/yyyy"/>
    <numFmt numFmtId="166" formatCode="#,##0_ ;[Red]\-#,##0\ "/>
    <numFmt numFmtId="167" formatCode="0.0%"/>
  </numFmts>
  <fonts count="61" x14ac:knownFonts="1">
    <font>
      <sz val="11"/>
      <color theme="1"/>
      <name val="Calibri"/>
      <scheme val="minor"/>
    </font>
    <font>
      <b/>
      <sz val="14"/>
      <color rgb="FF0B5F15"/>
      <name val="Calibri"/>
      <family val="2"/>
    </font>
    <font>
      <sz val="11"/>
      <color theme="1"/>
      <name val="Calibri"/>
      <family val="2"/>
    </font>
    <font>
      <b/>
      <sz val="11"/>
      <color theme="1"/>
      <name val="Quattrocento Sans"/>
    </font>
    <font>
      <sz val="10"/>
      <color theme="1"/>
      <name val="Quattrocento Sans"/>
    </font>
    <font>
      <sz val="11"/>
      <color theme="1"/>
      <name val="Quattrocento Sans"/>
    </font>
    <font>
      <b/>
      <sz val="14"/>
      <color theme="1"/>
      <name val="Quattrocento Sans"/>
    </font>
    <font>
      <sz val="11"/>
      <name val="Calibri"/>
      <family val="2"/>
    </font>
    <font>
      <b/>
      <sz val="11"/>
      <color rgb="FF0B5F15"/>
      <name val="Calibri"/>
      <family val="2"/>
    </font>
    <font>
      <b/>
      <sz val="16"/>
      <color rgb="FF0B5F15"/>
      <name val="Calibri"/>
      <family val="2"/>
    </font>
    <font>
      <sz val="9"/>
      <color theme="1"/>
      <name val="Quattrocento Sans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rgb="FF0B5F15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8"/>
      <color theme="1"/>
      <name val="Quattrocento Sans"/>
    </font>
    <font>
      <b/>
      <sz val="18"/>
      <color rgb="FF0B5F15"/>
      <name val="Quattrocento Sans"/>
    </font>
    <font>
      <sz val="16"/>
      <color rgb="FF0B5F15"/>
      <name val="Quattrocento Sans"/>
    </font>
    <font>
      <b/>
      <sz val="18"/>
      <color rgb="FFC55A11"/>
      <name val="Quattrocento Sans"/>
    </font>
    <font>
      <sz val="16"/>
      <color rgb="FF0070C0"/>
      <name val="Quattrocento Sans"/>
    </font>
    <font>
      <sz val="10"/>
      <color rgb="FF0070C0"/>
      <name val="Quattrocento Sans"/>
    </font>
    <font>
      <b/>
      <sz val="10"/>
      <color theme="1"/>
      <name val="Quattrocento Sans"/>
    </font>
    <font>
      <b/>
      <sz val="9"/>
      <color theme="1"/>
      <name val="Quattrocento Sans"/>
    </font>
    <font>
      <i/>
      <sz val="10"/>
      <color theme="1"/>
      <name val="Quattrocento Sans"/>
    </font>
    <font>
      <sz val="11"/>
      <color theme="0"/>
      <name val="Quattrocento Sans"/>
    </font>
    <font>
      <sz val="10"/>
      <color rgb="FFFF0000"/>
      <name val="Quattrocento Sans"/>
    </font>
    <font>
      <b/>
      <sz val="20"/>
      <color theme="1"/>
      <name val="Quattrocento Sans"/>
    </font>
    <font>
      <sz val="20"/>
      <color theme="1"/>
      <name val="Quattrocento Sans"/>
    </font>
    <font>
      <sz val="28"/>
      <color rgb="FF0070C0"/>
      <name val="Quattrocento Sans"/>
    </font>
    <font>
      <b/>
      <sz val="12"/>
      <color theme="1"/>
      <name val="Quattrocento Sans"/>
    </font>
    <font>
      <sz val="22"/>
      <color rgb="FF0070C0"/>
      <name val="Quattrocento Sans"/>
    </font>
    <font>
      <b/>
      <sz val="18"/>
      <color theme="1"/>
      <name val="Quattrocento Sans"/>
    </font>
    <font>
      <b/>
      <sz val="24"/>
      <color theme="1"/>
      <name val="Quattrocento Sans"/>
    </font>
    <font>
      <sz val="36"/>
      <color theme="0"/>
      <name val="Quattrocento Sans"/>
    </font>
    <font>
      <sz val="11"/>
      <color rgb="FF0070C0"/>
      <name val="Calibri"/>
      <family val="2"/>
    </font>
    <font>
      <sz val="12"/>
      <color rgb="FF0070C0"/>
      <name val="Quattrocento Sans"/>
    </font>
    <font>
      <sz val="12"/>
      <color rgb="FFFF0000"/>
      <name val="Quattrocento Sans"/>
    </font>
    <font>
      <b/>
      <sz val="14"/>
      <color rgb="FF808080"/>
      <name val="Quattrocento Sans"/>
    </font>
    <font>
      <sz val="12"/>
      <color theme="1"/>
      <name val="Quattrocento Sans"/>
    </font>
    <font>
      <sz val="14"/>
      <color theme="1"/>
      <name val="Quattrocento Sans"/>
    </font>
    <font>
      <b/>
      <sz val="16"/>
      <color rgb="FFFF0000"/>
      <name val="Calibri"/>
      <family val="2"/>
    </font>
    <font>
      <b/>
      <sz val="20"/>
      <color rgb="FF0070C0"/>
      <name val="Quattrocento Sans"/>
    </font>
    <font>
      <b/>
      <sz val="12"/>
      <color rgb="FF0070C0"/>
      <name val="Quattrocento Sans"/>
    </font>
    <font>
      <sz val="12"/>
      <color theme="1"/>
      <name val="Calibri"/>
      <family val="2"/>
    </font>
    <font>
      <b/>
      <i/>
      <sz val="11"/>
      <color theme="1"/>
      <name val="Quattrocento Sans"/>
    </font>
    <font>
      <b/>
      <sz val="16"/>
      <color theme="1"/>
      <name val="Quattrocento Sans"/>
    </font>
    <font>
      <sz val="12"/>
      <color rgb="FFFFFFCC"/>
      <name val="Quattrocento Sans"/>
    </font>
    <font>
      <b/>
      <sz val="12"/>
      <color rgb="FFFFFFFF"/>
      <name val="Quattrocento Sans"/>
    </font>
    <font>
      <sz val="36"/>
      <color rgb="FF0070C0"/>
      <name val="Quattrocento Sans"/>
    </font>
    <font>
      <sz val="26"/>
      <color theme="1"/>
      <name val="Quattrocento Sans"/>
    </font>
    <font>
      <b/>
      <sz val="22"/>
      <color rgb="FF0070C0"/>
      <name val="Quattrocento Sans"/>
    </font>
    <font>
      <b/>
      <sz val="10"/>
      <color rgb="FF0070C0"/>
      <name val="Quattrocento Sans"/>
    </font>
    <font>
      <i/>
      <sz val="16"/>
      <color rgb="FFFFFFCC"/>
      <name val="Quattrocento Sans"/>
    </font>
    <font>
      <i/>
      <sz val="12"/>
      <color theme="1"/>
      <name val="Quattrocento Sans"/>
    </font>
    <font>
      <i/>
      <sz val="10"/>
      <color rgb="FF0070C0"/>
      <name val="Quattrocento Sans"/>
    </font>
    <font>
      <i/>
      <sz val="14"/>
      <color theme="1"/>
      <name val="Quattrocento Sans"/>
    </font>
    <font>
      <b/>
      <sz val="20"/>
      <color rgb="FFFFFFCC"/>
      <name val="Quattrocento Sans"/>
    </font>
    <font>
      <b/>
      <sz val="12"/>
      <color rgb="FF7F7F7F"/>
      <name val="Quattrocento Sans"/>
    </font>
    <font>
      <sz val="12"/>
      <color rgb="FF7F7F7F"/>
      <name val="Quattrocento Sans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rgb="FFDADADA"/>
        <bgColor rgb="FFDADADA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rgb="FF2F5496"/>
        <bgColor rgb="FF2F5496"/>
      </patternFill>
    </fill>
    <fill>
      <patternFill patternType="solid">
        <fgColor rgb="FFD8D8D8"/>
        <bgColor rgb="FFD8D8D8"/>
      </patternFill>
    </fill>
    <fill>
      <patternFill patternType="solid">
        <fgColor theme="0" tint="-0.34998626667073579"/>
        <bgColor indexed="64"/>
      </patternFill>
    </fill>
  </fills>
  <borders count="10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medium">
        <color rgb="FF000000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medium">
        <color rgb="FF000000"/>
      </right>
      <top style="thin">
        <color rgb="FF7F7F7F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7F7F7F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7F7F7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7F7F7F"/>
      </top>
      <bottom/>
      <diagonal/>
    </border>
    <border>
      <left style="thin">
        <color rgb="FF000000"/>
      </left>
      <right style="medium">
        <color rgb="FF000000"/>
      </right>
      <top style="thin">
        <color rgb="FF7F7F7F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/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7F7F7F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C0C0C0"/>
      </bottom>
      <diagonal/>
    </border>
    <border>
      <left/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C0C0C0"/>
      </right>
      <top style="thin">
        <color rgb="FFC0C0C0"/>
      </top>
      <bottom style="hair">
        <color rgb="FFAEABAB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hair">
        <color rgb="FFAEABAB"/>
      </bottom>
      <diagonal/>
    </border>
    <border>
      <left/>
      <right style="thin">
        <color rgb="FF000000"/>
      </right>
      <top style="thin">
        <color rgb="FFC0C0C0"/>
      </top>
      <bottom style="hair">
        <color rgb="FFAEABAB"/>
      </bottom>
      <diagonal/>
    </border>
    <border>
      <left style="thin">
        <color rgb="FF000000"/>
      </left>
      <right style="thin">
        <color rgb="FFC0C0C0"/>
      </right>
      <top style="hair">
        <color rgb="FFAEABAB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hair">
        <color rgb="FFAEABAB"/>
      </top>
      <bottom style="thin">
        <color rgb="FF000000"/>
      </bottom>
      <diagonal/>
    </border>
    <border>
      <left/>
      <right style="thin">
        <color rgb="FF000000"/>
      </right>
      <top style="hair">
        <color rgb="FFAEABAB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hair">
        <color rgb="FFAEABAB"/>
      </bottom>
      <diagonal/>
    </border>
    <border>
      <left style="thin">
        <color rgb="FF000000"/>
      </left>
      <right style="thin">
        <color rgb="FFC0C0C0"/>
      </right>
      <top style="hair">
        <color rgb="FFAEABAB"/>
      </top>
      <bottom style="hair">
        <color rgb="FFAEABAB"/>
      </bottom>
      <diagonal/>
    </border>
    <border>
      <left style="thin">
        <color rgb="FFC0C0C0"/>
      </left>
      <right style="thin">
        <color rgb="FFC0C0C0"/>
      </right>
      <top style="hair">
        <color rgb="FFAEABAB"/>
      </top>
      <bottom style="hair">
        <color rgb="FFAEABAB"/>
      </bottom>
      <diagonal/>
    </border>
    <border>
      <left style="thin">
        <color rgb="FFC0C0C0"/>
      </left>
      <right style="thin">
        <color rgb="FF000000"/>
      </right>
      <top style="hair">
        <color rgb="FFAEABAB"/>
      </top>
      <bottom style="hair">
        <color rgb="FFAEABAB"/>
      </bottom>
      <diagonal/>
    </border>
    <border>
      <left/>
      <right style="thin">
        <color rgb="FF000000"/>
      </right>
      <top style="hair">
        <color rgb="FFAEABAB"/>
      </top>
      <bottom style="hair">
        <color rgb="FFAEABAB"/>
      </bottom>
      <diagonal/>
    </border>
    <border>
      <left style="thin">
        <color rgb="FFC0C0C0"/>
      </left>
      <right style="thin">
        <color rgb="FF000000"/>
      </right>
      <top style="hair">
        <color rgb="FFAEABAB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 style="thin">
        <color rgb="FFBFBFBF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BFBFB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 style="thin">
        <color rgb="FFC0C0C0"/>
      </bottom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/>
      <right/>
      <top style="thin">
        <color rgb="FFC0C0C0"/>
      </top>
      <bottom style="thin">
        <color rgb="FF000000"/>
      </bottom>
      <diagonal/>
    </border>
    <border>
      <left/>
      <right/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/>
      <diagonal/>
    </border>
    <border>
      <left style="thin">
        <color rgb="FF000000"/>
      </left>
      <right style="thin">
        <color rgb="FF000000"/>
      </right>
      <top style="thin">
        <color rgb="FFC0C0C0"/>
      </top>
      <bottom/>
      <diagonal/>
    </border>
    <border>
      <left style="thin">
        <color rgb="FF00000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2" fillId="0" borderId="0" xfId="0" applyFont="1" applyAlignment="1">
      <alignment horizontal="left" vertical="center" wrapText="1"/>
    </xf>
    <xf numFmtId="0" fontId="10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164" fontId="21" fillId="0" borderId="0" xfId="0" applyNumberFormat="1" applyFont="1" applyAlignment="1">
      <alignment vertical="center"/>
    </xf>
    <xf numFmtId="0" fontId="22" fillId="5" borderId="4" xfId="0" applyFont="1" applyFill="1" applyBorder="1" applyAlignment="1">
      <alignment horizontal="left" vertical="center"/>
    </xf>
    <xf numFmtId="3" fontId="3" fillId="5" borderId="5" xfId="0" applyNumberFormat="1" applyFont="1" applyFill="1" applyBorder="1" applyAlignment="1">
      <alignment vertical="center"/>
    </xf>
    <xf numFmtId="3" fontId="3" fillId="5" borderId="6" xfId="0" applyNumberFormat="1" applyFont="1" applyFill="1" applyBorder="1" applyAlignment="1">
      <alignment horizontal="center" vertical="center"/>
    </xf>
    <xf numFmtId="0" fontId="22" fillId="0" borderId="7" xfId="0" applyFont="1" applyBorder="1" applyAlignment="1">
      <alignment horizontal="left" vertical="center"/>
    </xf>
    <xf numFmtId="3" fontId="22" fillId="0" borderId="8" xfId="0" applyNumberFormat="1" applyFont="1" applyBorder="1" applyAlignment="1">
      <alignment horizontal="right" vertical="center"/>
    </xf>
    <xf numFmtId="3" fontId="22" fillId="0" borderId="9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3" fontId="24" fillId="3" borderId="11" xfId="0" applyNumberFormat="1" applyFont="1" applyFill="1" applyBorder="1" applyAlignment="1">
      <alignment horizontal="right" vertical="center"/>
    </xf>
    <xf numFmtId="3" fontId="24" fillId="3" borderId="12" xfId="0" applyNumberFormat="1" applyFont="1" applyFill="1" applyBorder="1" applyAlignment="1">
      <alignment horizontal="center" vertical="center"/>
    </xf>
    <xf numFmtId="3" fontId="24" fillId="0" borderId="11" xfId="0" applyNumberFormat="1" applyFont="1" applyBorder="1" applyAlignment="1">
      <alignment horizontal="right" vertical="center"/>
    </xf>
    <xf numFmtId="0" fontId="22" fillId="0" borderId="10" xfId="0" applyFont="1" applyBorder="1" applyAlignment="1">
      <alignment horizontal="left" vertical="center"/>
    </xf>
    <xf numFmtId="3" fontId="22" fillId="0" borderId="12" xfId="0" applyNumberFormat="1" applyFont="1" applyBorder="1" applyAlignment="1">
      <alignment horizontal="center" vertical="center"/>
    </xf>
    <xf numFmtId="3" fontId="22" fillId="0" borderId="11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left" vertical="center"/>
    </xf>
    <xf numFmtId="3" fontId="24" fillId="3" borderId="14" xfId="0" applyNumberFormat="1" applyFont="1" applyFill="1" applyBorder="1" applyAlignment="1">
      <alignment horizontal="right" vertical="center"/>
    </xf>
    <xf numFmtId="3" fontId="24" fillId="3" borderId="15" xfId="0" applyNumberFormat="1" applyFont="1" applyFill="1" applyBorder="1" applyAlignment="1">
      <alignment horizontal="center" vertical="center"/>
    </xf>
    <xf numFmtId="3" fontId="24" fillId="0" borderId="14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left" vertical="center"/>
    </xf>
    <xf numFmtId="3" fontId="24" fillId="3" borderId="17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vertical="center"/>
    </xf>
    <xf numFmtId="3" fontId="3" fillId="5" borderId="18" xfId="0" applyNumberFormat="1" applyFont="1" applyFill="1" applyBorder="1" applyAlignment="1">
      <alignment vertical="center"/>
    </xf>
    <xf numFmtId="3" fontId="22" fillId="0" borderId="19" xfId="0" applyNumberFormat="1" applyFont="1" applyBorder="1" applyAlignment="1">
      <alignment horizontal="right" vertical="center"/>
    </xf>
    <xf numFmtId="0" fontId="22" fillId="6" borderId="1" xfId="0" applyFont="1" applyFill="1" applyBorder="1" applyAlignment="1">
      <alignment horizontal="center" vertical="center" wrapText="1"/>
    </xf>
    <xf numFmtId="3" fontId="24" fillId="3" borderId="20" xfId="0" applyNumberFormat="1" applyFont="1" applyFill="1" applyBorder="1" applyAlignment="1">
      <alignment horizontal="left" vertical="center"/>
    </xf>
    <xf numFmtId="14" fontId="24" fillId="3" borderId="21" xfId="0" applyNumberFormat="1" applyFont="1" applyFill="1" applyBorder="1" applyAlignment="1">
      <alignment horizontal="left" vertical="center"/>
    </xf>
    <xf numFmtId="14" fontId="24" fillId="3" borderId="12" xfId="0" applyNumberFormat="1" applyFont="1" applyFill="1" applyBorder="1" applyAlignment="1">
      <alignment horizontal="left" vertical="center"/>
    </xf>
    <xf numFmtId="3" fontId="22" fillId="0" borderId="19" xfId="0" applyNumberFormat="1" applyFont="1" applyBorder="1" applyAlignment="1">
      <alignment horizontal="center" vertical="center"/>
    </xf>
    <xf numFmtId="10" fontId="24" fillId="3" borderId="21" xfId="0" applyNumberFormat="1" applyFont="1" applyFill="1" applyBorder="1" applyAlignment="1">
      <alignment horizontal="left" vertical="center"/>
    </xf>
    <xf numFmtId="3" fontId="24" fillId="3" borderId="21" xfId="0" applyNumberFormat="1" applyFont="1" applyFill="1" applyBorder="1" applyAlignment="1">
      <alignment horizontal="left" vertical="center"/>
    </xf>
    <xf numFmtId="14" fontId="24" fillId="0" borderId="24" xfId="0" applyNumberFormat="1" applyFont="1" applyBorder="1" applyAlignment="1">
      <alignment horizontal="left" vertical="center"/>
    </xf>
    <xf numFmtId="3" fontId="24" fillId="0" borderId="24" xfId="0" applyNumberFormat="1" applyFont="1" applyBorder="1" applyAlignment="1">
      <alignment horizontal="left" vertical="center"/>
    </xf>
    <xf numFmtId="10" fontId="24" fillId="3" borderId="12" xfId="0" applyNumberFormat="1" applyFont="1" applyFill="1" applyBorder="1" applyAlignment="1">
      <alignment horizontal="left" vertical="center"/>
    </xf>
    <xf numFmtId="3" fontId="24" fillId="3" borderId="12" xfId="0" applyNumberFormat="1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49" fontId="31" fillId="0" borderId="0" xfId="0" applyNumberFormat="1" applyFont="1" applyAlignment="1">
      <alignment vertical="center"/>
    </xf>
    <xf numFmtId="0" fontId="32" fillId="0" borderId="0" xfId="0" applyFont="1" applyAlignment="1">
      <alignment horizontal="right" vertical="center"/>
    </xf>
    <xf numFmtId="0" fontId="33" fillId="4" borderId="3" xfId="0" applyFont="1" applyFill="1" applyBorder="1" applyAlignment="1">
      <alignment horizontal="center" vertical="center"/>
    </xf>
    <xf numFmtId="0" fontId="34" fillId="0" borderId="0" xfId="0" applyFont="1" applyAlignment="1">
      <alignment vertical="center"/>
    </xf>
    <xf numFmtId="49" fontId="31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164" fontId="36" fillId="0" borderId="0" xfId="0" applyNumberFormat="1" applyFont="1" applyAlignment="1">
      <alignment vertical="center"/>
    </xf>
    <xf numFmtId="3" fontId="37" fillId="0" borderId="0" xfId="0" applyNumberFormat="1" applyFont="1" applyAlignment="1">
      <alignment horizontal="right" vertical="center"/>
    </xf>
    <xf numFmtId="0" fontId="39" fillId="0" borderId="0" xfId="0" applyFont="1" applyAlignment="1">
      <alignment vertical="center"/>
    </xf>
    <xf numFmtId="3" fontId="6" fillId="7" borderId="25" xfId="0" applyNumberFormat="1" applyFont="1" applyFill="1" applyBorder="1" applyAlignment="1">
      <alignment horizontal="left" vertical="center"/>
    </xf>
    <xf numFmtId="3" fontId="40" fillId="7" borderId="26" xfId="0" applyNumberFormat="1" applyFont="1" applyFill="1" applyBorder="1" applyAlignment="1">
      <alignment horizontal="left" vertical="center"/>
    </xf>
    <xf numFmtId="3" fontId="6" fillId="0" borderId="26" xfId="0" applyNumberFormat="1" applyFont="1" applyBorder="1" applyAlignment="1">
      <alignment horizontal="right" vertical="center"/>
    </xf>
    <xf numFmtId="167" fontId="30" fillId="0" borderId="0" xfId="0" applyNumberFormat="1" applyFont="1" applyAlignment="1">
      <alignment horizontal="center" vertical="center"/>
    </xf>
    <xf numFmtId="3" fontId="39" fillId="2" borderId="28" xfId="0" applyNumberFormat="1" applyFont="1" applyFill="1" applyBorder="1" applyAlignment="1">
      <alignment horizontal="left" vertical="center"/>
    </xf>
    <xf numFmtId="3" fontId="39" fillId="2" borderId="29" xfId="0" applyNumberFormat="1" applyFont="1" applyFill="1" applyBorder="1" applyAlignment="1">
      <alignment horizontal="left" vertical="center"/>
    </xf>
    <xf numFmtId="3" fontId="39" fillId="3" borderId="29" xfId="0" applyNumberFormat="1" applyFont="1" applyFill="1" applyBorder="1" applyAlignment="1">
      <alignment horizontal="right" vertical="center"/>
    </xf>
    <xf numFmtId="167" fontId="39" fillId="0" borderId="0" xfId="0" applyNumberFormat="1" applyFont="1" applyAlignment="1">
      <alignment horizontal="center" vertical="center"/>
    </xf>
    <xf numFmtId="3" fontId="39" fillId="2" borderId="31" xfId="0" applyNumberFormat="1" applyFont="1" applyFill="1" applyBorder="1" applyAlignment="1">
      <alignment horizontal="left" vertical="center"/>
    </xf>
    <xf numFmtId="3" fontId="39" fillId="2" borderId="32" xfId="0" applyNumberFormat="1" applyFont="1" applyFill="1" applyBorder="1" applyAlignment="1">
      <alignment horizontal="left" vertical="center"/>
    </xf>
    <xf numFmtId="3" fontId="39" fillId="3" borderId="32" xfId="0" applyNumberFormat="1" applyFont="1" applyFill="1" applyBorder="1" applyAlignment="1">
      <alignment horizontal="right" vertical="center"/>
    </xf>
    <xf numFmtId="0" fontId="39" fillId="0" borderId="0" xfId="0" applyFont="1" applyAlignment="1">
      <alignment horizontal="center" vertical="center"/>
    </xf>
    <xf numFmtId="3" fontId="39" fillId="7" borderId="26" xfId="0" applyNumberFormat="1" applyFont="1" applyFill="1" applyBorder="1" applyAlignment="1">
      <alignment horizontal="center" vertical="center"/>
    </xf>
    <xf numFmtId="166" fontId="6" fillId="0" borderId="26" xfId="0" applyNumberFormat="1" applyFont="1" applyBorder="1" applyAlignment="1">
      <alignment horizontal="right" vertical="center"/>
    </xf>
    <xf numFmtId="167" fontId="39" fillId="2" borderId="29" xfId="0" applyNumberFormat="1" applyFont="1" applyFill="1" applyBorder="1" applyAlignment="1">
      <alignment horizontal="right" vertical="center"/>
    </xf>
    <xf numFmtId="166" fontId="39" fillId="3" borderId="29" xfId="0" applyNumberFormat="1" applyFont="1" applyFill="1" applyBorder="1" applyAlignment="1">
      <alignment horizontal="right" vertical="center"/>
    </xf>
    <xf numFmtId="166" fontId="39" fillId="3" borderId="34" xfId="0" applyNumberFormat="1" applyFont="1" applyFill="1" applyBorder="1" applyAlignment="1">
      <alignment horizontal="right" vertical="center"/>
    </xf>
    <xf numFmtId="3" fontId="39" fillId="2" borderId="35" xfId="0" applyNumberFormat="1" applyFont="1" applyFill="1" applyBorder="1" applyAlignment="1">
      <alignment horizontal="left" vertical="center"/>
    </xf>
    <xf numFmtId="167" fontId="39" fillId="2" borderId="36" xfId="0" applyNumberFormat="1" applyFont="1" applyFill="1" applyBorder="1" applyAlignment="1">
      <alignment horizontal="right" vertical="center"/>
    </xf>
    <xf numFmtId="166" fontId="39" fillId="3" borderId="36" xfId="0" applyNumberFormat="1" applyFont="1" applyFill="1" applyBorder="1" applyAlignment="1">
      <alignment horizontal="right" vertical="center"/>
    </xf>
    <xf numFmtId="166" fontId="39" fillId="3" borderId="37" xfId="0" applyNumberFormat="1" applyFont="1" applyFill="1" applyBorder="1" applyAlignment="1">
      <alignment horizontal="right" vertical="center"/>
    </xf>
    <xf numFmtId="167" fontId="39" fillId="2" borderId="32" xfId="0" applyNumberFormat="1" applyFont="1" applyFill="1" applyBorder="1" applyAlignment="1">
      <alignment horizontal="right" vertical="center"/>
    </xf>
    <xf numFmtId="166" fontId="39" fillId="3" borderId="32" xfId="0" applyNumberFormat="1" applyFont="1" applyFill="1" applyBorder="1" applyAlignment="1">
      <alignment horizontal="right" vertical="center"/>
    </xf>
    <xf numFmtId="166" fontId="39" fillId="3" borderId="39" xfId="0" applyNumberFormat="1" applyFont="1" applyFill="1" applyBorder="1" applyAlignment="1">
      <alignment horizontal="right" vertical="center"/>
    </xf>
    <xf numFmtId="166" fontId="6" fillId="0" borderId="40" xfId="0" applyNumberFormat="1" applyFont="1" applyBorder="1" applyAlignment="1">
      <alignment horizontal="right" vertical="center"/>
    </xf>
    <xf numFmtId="3" fontId="39" fillId="2" borderId="36" xfId="0" applyNumberFormat="1" applyFont="1" applyFill="1" applyBorder="1" applyAlignment="1">
      <alignment horizontal="left" vertical="center"/>
    </xf>
    <xf numFmtId="49" fontId="6" fillId="0" borderId="22" xfId="0" applyNumberFormat="1" applyFont="1" applyBorder="1" applyAlignment="1">
      <alignment horizontal="right" vertical="center"/>
    </xf>
    <xf numFmtId="49" fontId="6" fillId="0" borderId="23" xfId="0" applyNumberFormat="1" applyFont="1" applyBorder="1" applyAlignment="1">
      <alignment vertical="center"/>
    </xf>
    <xf numFmtId="166" fontId="6" fillId="0" borderId="41" xfId="0" applyNumberFormat="1" applyFont="1" applyBorder="1" applyAlignment="1">
      <alignment horizontal="center" vertical="center"/>
    </xf>
    <xf numFmtId="166" fontId="6" fillId="0" borderId="42" xfId="0" applyNumberFormat="1" applyFont="1" applyBorder="1" applyAlignment="1">
      <alignment horizontal="center" vertical="center"/>
    </xf>
    <xf numFmtId="3" fontId="30" fillId="7" borderId="43" xfId="0" applyNumberFormat="1" applyFont="1" applyFill="1" applyBorder="1" applyAlignment="1">
      <alignment horizontal="left" vertical="center"/>
    </xf>
    <xf numFmtId="9" fontId="39" fillId="3" borderId="44" xfId="0" applyNumberFormat="1" applyFont="1" applyFill="1" applyBorder="1" applyAlignment="1">
      <alignment horizontal="right" vertical="center"/>
    </xf>
    <xf numFmtId="3" fontId="39" fillId="0" borderId="44" xfId="0" applyNumberFormat="1" applyFont="1" applyBorder="1" applyAlignment="1">
      <alignment horizontal="right" vertical="center"/>
    </xf>
    <xf numFmtId="166" fontId="39" fillId="0" borderId="44" xfId="0" applyNumberFormat="1" applyFont="1" applyBorder="1" applyAlignment="1">
      <alignment horizontal="right" vertical="center"/>
    </xf>
    <xf numFmtId="166" fontId="6" fillId="6" borderId="42" xfId="0" applyNumberFormat="1" applyFont="1" applyFill="1" applyBorder="1" applyAlignment="1">
      <alignment horizontal="center" vertical="center"/>
    </xf>
    <xf numFmtId="49" fontId="32" fillId="0" borderId="22" xfId="0" applyNumberFormat="1" applyFont="1" applyBorder="1" applyAlignment="1">
      <alignment horizontal="right" vertical="center"/>
    </xf>
    <xf numFmtId="49" fontId="27" fillId="0" borderId="23" xfId="0" applyNumberFormat="1" applyFont="1" applyBorder="1" applyAlignment="1">
      <alignment vertical="center"/>
    </xf>
    <xf numFmtId="167" fontId="6" fillId="0" borderId="0" xfId="0" applyNumberFormat="1" applyFont="1" applyAlignment="1">
      <alignment horizontal="center" vertical="center"/>
    </xf>
    <xf numFmtId="0" fontId="42" fillId="4" borderId="3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9" fillId="0" borderId="50" xfId="0" applyFont="1" applyBorder="1" applyAlignment="1">
      <alignment horizontal="left" vertical="center" wrapText="1"/>
    </xf>
    <xf numFmtId="3" fontId="30" fillId="0" borderId="0" xfId="0" applyNumberFormat="1" applyFont="1" applyAlignment="1">
      <alignment horizontal="right" vertical="center"/>
    </xf>
    <xf numFmtId="166" fontId="39" fillId="3" borderId="51" xfId="0" applyNumberFormat="1" applyFont="1" applyFill="1" applyBorder="1" applyAlignment="1">
      <alignment horizontal="right" vertical="center"/>
    </xf>
    <xf numFmtId="166" fontId="39" fillId="3" borderId="52" xfId="0" applyNumberFormat="1" applyFont="1" applyFill="1" applyBorder="1" applyAlignment="1">
      <alignment horizontal="right" vertical="center"/>
    </xf>
    <xf numFmtId="166" fontId="39" fillId="3" borderId="53" xfId="0" applyNumberFormat="1" applyFont="1" applyFill="1" applyBorder="1" applyAlignment="1">
      <alignment horizontal="right" vertical="center"/>
    </xf>
    <xf numFmtId="166" fontId="30" fillId="0" borderId="54" xfId="0" applyNumberFormat="1" applyFont="1" applyBorder="1" applyAlignment="1">
      <alignment horizontal="right" vertical="center"/>
    </xf>
    <xf numFmtId="166" fontId="39" fillId="3" borderId="54" xfId="0" applyNumberFormat="1" applyFont="1" applyFill="1" applyBorder="1" applyAlignment="1">
      <alignment horizontal="right" vertical="center"/>
    </xf>
    <xf numFmtId="166" fontId="39" fillId="3" borderId="55" xfId="0" applyNumberFormat="1" applyFont="1" applyFill="1" applyBorder="1" applyAlignment="1">
      <alignment horizontal="right" vertical="center"/>
    </xf>
    <xf numFmtId="166" fontId="39" fillId="3" borderId="56" xfId="0" applyNumberFormat="1" applyFont="1" applyFill="1" applyBorder="1" applyAlignment="1">
      <alignment horizontal="right" vertical="center"/>
    </xf>
    <xf numFmtId="166" fontId="39" fillId="3" borderId="57" xfId="0" applyNumberFormat="1" applyFont="1" applyFill="1" applyBorder="1" applyAlignment="1">
      <alignment horizontal="right" vertical="center"/>
    </xf>
    <xf numFmtId="166" fontId="30" fillId="0" borderId="58" xfId="0" applyNumberFormat="1" applyFont="1" applyBorder="1" applyAlignment="1">
      <alignment horizontal="right" vertical="center"/>
    </xf>
    <xf numFmtId="166" fontId="39" fillId="3" borderId="59" xfId="0" applyNumberFormat="1" applyFont="1" applyFill="1" applyBorder="1" applyAlignment="1">
      <alignment horizontal="right" vertical="center"/>
    </xf>
    <xf numFmtId="166" fontId="39" fillId="3" borderId="60" xfId="0" applyNumberFormat="1" applyFont="1" applyFill="1" applyBorder="1" applyAlignment="1">
      <alignment horizontal="right" vertical="center"/>
    </xf>
    <xf numFmtId="166" fontId="39" fillId="3" borderId="61" xfId="0" applyNumberFormat="1" applyFont="1" applyFill="1" applyBorder="1" applyAlignment="1">
      <alignment horizontal="right" vertical="center"/>
    </xf>
    <xf numFmtId="166" fontId="39" fillId="3" borderId="62" xfId="0" applyNumberFormat="1" applyFont="1" applyFill="1" applyBorder="1" applyAlignment="1">
      <alignment horizontal="right" vertical="center"/>
    </xf>
    <xf numFmtId="166" fontId="30" fillId="0" borderId="63" xfId="0" applyNumberFormat="1" applyFont="1" applyBorder="1" applyAlignment="1">
      <alignment horizontal="right" vertical="center"/>
    </xf>
    <xf numFmtId="166" fontId="39" fillId="3" borderId="64" xfId="0" applyNumberFormat="1" applyFont="1" applyFill="1" applyBorder="1" applyAlignment="1">
      <alignment horizontal="right" vertical="center"/>
    </xf>
    <xf numFmtId="166" fontId="30" fillId="0" borderId="65" xfId="0" applyNumberFormat="1" applyFont="1" applyBorder="1" applyAlignment="1">
      <alignment horizontal="right" vertical="center"/>
    </xf>
    <xf numFmtId="166" fontId="30" fillId="0" borderId="66" xfId="0" applyNumberFormat="1" applyFont="1" applyBorder="1" applyAlignment="1">
      <alignment horizontal="right" vertical="center"/>
    </xf>
    <xf numFmtId="166" fontId="30" fillId="0" borderId="67" xfId="0" applyNumberFormat="1" applyFont="1" applyBorder="1" applyAlignment="1">
      <alignment horizontal="right" vertical="center"/>
    </xf>
    <xf numFmtId="166" fontId="39" fillId="0" borderId="68" xfId="0" applyNumberFormat="1" applyFont="1" applyBorder="1" applyAlignment="1">
      <alignment horizontal="right" vertical="center"/>
    </xf>
    <xf numFmtId="166" fontId="39" fillId="0" borderId="69" xfId="0" applyNumberFormat="1" applyFont="1" applyBorder="1" applyAlignment="1">
      <alignment horizontal="right" vertical="center"/>
    </xf>
    <xf numFmtId="166" fontId="39" fillId="3" borderId="70" xfId="0" applyNumberFormat="1" applyFont="1" applyFill="1" applyBorder="1" applyAlignment="1">
      <alignment horizontal="right" vertical="center"/>
    </xf>
    <xf numFmtId="166" fontId="39" fillId="0" borderId="71" xfId="0" applyNumberFormat="1" applyFont="1" applyBorder="1" applyAlignment="1">
      <alignment horizontal="right" vertical="center"/>
    </xf>
    <xf numFmtId="166" fontId="39" fillId="3" borderId="71" xfId="0" applyNumberFormat="1" applyFont="1" applyFill="1" applyBorder="1" applyAlignment="1">
      <alignment horizontal="right" vertical="center"/>
    </xf>
    <xf numFmtId="166" fontId="39" fillId="0" borderId="72" xfId="0" applyNumberFormat="1" applyFont="1" applyBorder="1" applyAlignment="1">
      <alignment horizontal="right" vertical="center"/>
    </xf>
    <xf numFmtId="166" fontId="30" fillId="0" borderId="73" xfId="0" applyNumberFormat="1" applyFont="1" applyBorder="1" applyAlignment="1">
      <alignment horizontal="right" vertical="center"/>
    </xf>
    <xf numFmtId="166" fontId="39" fillId="3" borderId="73" xfId="0" applyNumberFormat="1" applyFont="1" applyFill="1" applyBorder="1" applyAlignment="1">
      <alignment horizontal="right" vertical="center"/>
    </xf>
    <xf numFmtId="166" fontId="39" fillId="0" borderId="74" xfId="0" applyNumberFormat="1" applyFont="1" applyBorder="1" applyAlignment="1">
      <alignment horizontal="right" vertical="center"/>
    </xf>
    <xf numFmtId="166" fontId="39" fillId="3" borderId="72" xfId="0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4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46" fillId="0" borderId="22" xfId="0" applyNumberFormat="1" applyFont="1" applyBorder="1" applyAlignment="1">
      <alignment horizontal="left" vertical="center"/>
    </xf>
    <xf numFmtId="166" fontId="6" fillId="3" borderId="75" xfId="0" applyNumberFormat="1" applyFont="1" applyFill="1" applyBorder="1" applyAlignment="1">
      <alignment horizontal="center" vertical="center"/>
    </xf>
    <xf numFmtId="49" fontId="47" fillId="0" borderId="76" xfId="0" applyNumberFormat="1" applyFont="1" applyBorder="1" applyAlignment="1">
      <alignment vertical="center"/>
    </xf>
    <xf numFmtId="0" fontId="28" fillId="0" borderId="77" xfId="0" applyFont="1" applyBorder="1" applyAlignment="1">
      <alignment vertical="center"/>
    </xf>
    <xf numFmtId="49" fontId="47" fillId="0" borderId="77" xfId="0" applyNumberFormat="1" applyFont="1" applyBorder="1" applyAlignment="1">
      <alignment vertical="center"/>
    </xf>
    <xf numFmtId="0" fontId="49" fillId="0" borderId="77" xfId="0" applyFont="1" applyBorder="1" applyAlignment="1">
      <alignment vertical="center"/>
    </xf>
    <xf numFmtId="0" fontId="50" fillId="0" borderId="77" xfId="0" applyFont="1" applyBorder="1" applyAlignment="1">
      <alignment vertical="center"/>
    </xf>
    <xf numFmtId="0" fontId="49" fillId="0" borderId="77" xfId="0" applyFont="1" applyBorder="1" applyAlignment="1">
      <alignment horizontal="center" vertical="center"/>
    </xf>
    <xf numFmtId="49" fontId="51" fillId="0" borderId="77" xfId="0" applyNumberFormat="1" applyFont="1" applyBorder="1" applyAlignment="1">
      <alignment horizontal="center" vertical="center"/>
    </xf>
    <xf numFmtId="0" fontId="34" fillId="0" borderId="78" xfId="0" applyFont="1" applyBorder="1" applyAlignment="1">
      <alignment vertical="center"/>
    </xf>
    <xf numFmtId="49" fontId="47" fillId="0" borderId="79" xfId="0" applyNumberFormat="1" applyFont="1" applyBorder="1" applyAlignment="1">
      <alignment vertical="center"/>
    </xf>
    <xf numFmtId="0" fontId="28" fillId="0" borderId="0" xfId="0" applyFont="1" applyAlignment="1">
      <alignment vertical="center"/>
    </xf>
    <xf numFmtId="49" fontId="47" fillId="0" borderId="0" xfId="0" applyNumberFormat="1" applyFont="1" applyAlignment="1">
      <alignment vertical="center"/>
    </xf>
    <xf numFmtId="0" fontId="49" fillId="0" borderId="0" xfId="0" applyFont="1" applyAlignment="1">
      <alignment vertical="center"/>
    </xf>
    <xf numFmtId="0" fontId="49" fillId="0" borderId="0" xfId="0" applyFont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0" fontId="34" fillId="0" borderId="80" xfId="0" applyFont="1" applyBorder="1" applyAlignment="1">
      <alignment vertical="center"/>
    </xf>
    <xf numFmtId="0" fontId="39" fillId="0" borderId="79" xfId="0" applyFont="1" applyBorder="1" applyAlignment="1">
      <alignment vertical="center"/>
    </xf>
    <xf numFmtId="0" fontId="43" fillId="0" borderId="0" xfId="0" applyFont="1" applyAlignment="1">
      <alignment horizontal="center" vertical="center"/>
    </xf>
    <xf numFmtId="3" fontId="30" fillId="0" borderId="1" xfId="0" applyNumberFormat="1" applyFont="1" applyBorder="1" applyAlignment="1">
      <alignment horizontal="right" vertical="center"/>
    </xf>
    <xf numFmtId="167" fontId="52" fillId="0" borderId="1" xfId="0" applyNumberFormat="1" applyFont="1" applyBorder="1" applyAlignment="1">
      <alignment horizontal="right" vertical="center"/>
    </xf>
    <xf numFmtId="0" fontId="39" fillId="0" borderId="80" xfId="0" applyFont="1" applyBorder="1" applyAlignment="1">
      <alignment vertical="center"/>
    </xf>
    <xf numFmtId="3" fontId="39" fillId="0" borderId="85" xfId="0" applyNumberFormat="1" applyFont="1" applyBorder="1" applyAlignment="1">
      <alignment horizontal="right" vertical="center"/>
    </xf>
    <xf numFmtId="167" fontId="21" fillId="0" borderId="85" xfId="0" applyNumberFormat="1" applyFont="1" applyBorder="1" applyAlignment="1">
      <alignment horizontal="right" vertical="center"/>
    </xf>
    <xf numFmtId="3" fontId="39" fillId="2" borderId="86" xfId="0" applyNumberFormat="1" applyFont="1" applyFill="1" applyBorder="1" applyAlignment="1">
      <alignment horizontal="right" vertical="center"/>
    </xf>
    <xf numFmtId="167" fontId="21" fillId="0" borderId="90" xfId="0" applyNumberFormat="1" applyFont="1" applyBorder="1" applyAlignment="1">
      <alignment horizontal="right" vertical="center"/>
    </xf>
    <xf numFmtId="3" fontId="39" fillId="2" borderId="91" xfId="0" applyNumberFormat="1" applyFont="1" applyFill="1" applyBorder="1" applyAlignment="1">
      <alignment horizontal="right" vertical="center"/>
    </xf>
    <xf numFmtId="3" fontId="39" fillId="0" borderId="95" xfId="0" applyNumberFormat="1" applyFont="1" applyBorder="1" applyAlignment="1">
      <alignment horizontal="right" vertical="center"/>
    </xf>
    <xf numFmtId="167" fontId="21" fillId="0" borderId="95" xfId="0" applyNumberFormat="1" applyFont="1" applyBorder="1" applyAlignment="1">
      <alignment horizontal="right" vertical="center"/>
    </xf>
    <xf numFmtId="3" fontId="39" fillId="2" borderId="95" xfId="0" applyNumberFormat="1" applyFont="1" applyFill="1" applyBorder="1" applyAlignment="1">
      <alignment horizontal="right" vertical="center"/>
    </xf>
    <xf numFmtId="3" fontId="39" fillId="0" borderId="90" xfId="0" applyNumberFormat="1" applyFont="1" applyBorder="1" applyAlignment="1">
      <alignment horizontal="right" vertical="center"/>
    </xf>
    <xf numFmtId="3" fontId="39" fillId="0" borderId="0" xfId="0" applyNumberFormat="1" applyFont="1" applyAlignment="1">
      <alignment horizontal="left" vertical="center"/>
    </xf>
    <xf numFmtId="3" fontId="39" fillId="0" borderId="83" xfId="0" applyNumberFormat="1" applyFont="1" applyBorder="1" applyAlignment="1">
      <alignment horizontal="left" vertical="center"/>
    </xf>
    <xf numFmtId="3" fontId="39" fillId="0" borderId="83" xfId="0" applyNumberFormat="1" applyFont="1" applyBorder="1" applyAlignment="1">
      <alignment horizontal="right" vertical="center"/>
    </xf>
    <xf numFmtId="167" fontId="21" fillId="0" borderId="83" xfId="0" applyNumberFormat="1" applyFont="1" applyBorder="1" applyAlignment="1">
      <alignment horizontal="right" vertical="center"/>
    </xf>
    <xf numFmtId="166" fontId="54" fillId="6" borderId="1" xfId="0" applyNumberFormat="1" applyFont="1" applyFill="1" applyBorder="1" applyAlignment="1">
      <alignment horizontal="center" vertical="center"/>
    </xf>
    <xf numFmtId="167" fontId="55" fillId="6" borderId="1" xfId="0" applyNumberFormat="1" applyFont="1" applyFill="1" applyBorder="1" applyAlignment="1">
      <alignment horizontal="center" vertical="center"/>
    </xf>
    <xf numFmtId="166" fontId="56" fillId="6" borderId="1" xfId="0" applyNumberFormat="1" applyFont="1" applyFill="1" applyBorder="1" applyAlignment="1">
      <alignment horizontal="center" vertical="center"/>
    </xf>
    <xf numFmtId="3" fontId="39" fillId="0" borderId="77" xfId="0" applyNumberFormat="1" applyFont="1" applyBorder="1" applyAlignment="1">
      <alignment horizontal="left" vertical="center"/>
    </xf>
    <xf numFmtId="3" fontId="39" fillId="0" borderId="77" xfId="0" applyNumberFormat="1" applyFont="1" applyBorder="1" applyAlignment="1">
      <alignment horizontal="right" vertical="center"/>
    </xf>
    <xf numFmtId="167" fontId="21" fillId="0" borderId="77" xfId="0" applyNumberFormat="1" applyFont="1" applyBorder="1" applyAlignment="1">
      <alignment horizontal="right" vertical="center"/>
    </xf>
    <xf numFmtId="167" fontId="39" fillId="2" borderId="102" xfId="0" applyNumberFormat="1" applyFont="1" applyFill="1" applyBorder="1" applyAlignment="1">
      <alignment horizontal="center" vertical="center"/>
    </xf>
    <xf numFmtId="3" fontId="39" fillId="0" borderId="1" xfId="0" applyNumberFormat="1" applyFont="1" applyBorder="1" applyAlignment="1">
      <alignment horizontal="right" vertical="center"/>
    </xf>
    <xf numFmtId="167" fontId="21" fillId="0" borderId="1" xfId="0" applyNumberFormat="1" applyFont="1" applyBorder="1" applyAlignment="1">
      <alignment horizontal="right" vertical="center"/>
    </xf>
    <xf numFmtId="3" fontId="39" fillId="2" borderId="1" xfId="0" applyNumberFormat="1" applyFont="1" applyFill="1" applyBorder="1" applyAlignment="1">
      <alignment horizontal="right" vertical="center"/>
    </xf>
    <xf numFmtId="166" fontId="30" fillId="6" borderId="1" xfId="0" applyNumberFormat="1" applyFont="1" applyFill="1" applyBorder="1" applyAlignment="1">
      <alignment horizontal="center" vertical="center"/>
    </xf>
    <xf numFmtId="167" fontId="52" fillId="6" borderId="1" xfId="0" applyNumberFormat="1" applyFont="1" applyFill="1" applyBorder="1" applyAlignment="1">
      <alignment horizontal="center" vertical="center"/>
    </xf>
    <xf numFmtId="166" fontId="6" fillId="6" borderId="1" xfId="0" applyNumberFormat="1" applyFont="1" applyFill="1" applyBorder="1" applyAlignment="1">
      <alignment horizontal="center" vertical="center"/>
    </xf>
    <xf numFmtId="167" fontId="6" fillId="0" borderId="0" xfId="0" applyNumberFormat="1" applyFont="1" applyAlignment="1">
      <alignment vertical="center"/>
    </xf>
    <xf numFmtId="164" fontId="30" fillId="0" borderId="0" xfId="0" applyNumberFormat="1" applyFont="1" applyAlignment="1">
      <alignment vertical="center"/>
    </xf>
    <xf numFmtId="164" fontId="58" fillId="0" borderId="0" xfId="0" applyNumberFormat="1" applyFont="1" applyAlignment="1">
      <alignment horizontal="right" vertical="center"/>
    </xf>
    <xf numFmtId="166" fontId="59" fillId="0" borderId="0" xfId="0" applyNumberFormat="1" applyFont="1" applyAlignment="1">
      <alignment horizontal="right" vertical="center"/>
    </xf>
    <xf numFmtId="166" fontId="58" fillId="0" borderId="0" xfId="0" applyNumberFormat="1" applyFont="1" applyAlignment="1">
      <alignment horizontal="right" vertical="center"/>
    </xf>
    <xf numFmtId="0" fontId="60" fillId="0" borderId="0" xfId="0" applyFont="1"/>
    <xf numFmtId="3" fontId="2" fillId="0" borderId="0" xfId="0" applyNumberFormat="1" applyFont="1"/>
    <xf numFmtId="167" fontId="2" fillId="0" borderId="0" xfId="0" applyNumberFormat="1" applyFont="1"/>
    <xf numFmtId="0" fontId="39" fillId="9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4" fillId="3" borderId="3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165" fontId="25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8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166" fontId="6" fillId="0" borderId="27" xfId="0" applyNumberFormat="1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166" fontId="30" fillId="0" borderId="30" xfId="0" applyNumberFormat="1" applyFont="1" applyBorder="1" applyAlignment="1">
      <alignment vertical="center"/>
    </xf>
    <xf numFmtId="166" fontId="30" fillId="0" borderId="33" xfId="0" applyNumberFormat="1" applyFont="1" applyBorder="1" applyAlignment="1">
      <alignment vertical="center"/>
    </xf>
    <xf numFmtId="166" fontId="38" fillId="0" borderId="0" xfId="0" applyNumberFormat="1" applyFont="1" applyAlignment="1">
      <alignment vertical="center"/>
    </xf>
    <xf numFmtId="0" fontId="41" fillId="0" borderId="0" xfId="0" applyFont="1" applyAlignment="1">
      <alignment horizontal="center" vertical="center"/>
    </xf>
    <xf numFmtId="166" fontId="30" fillId="0" borderId="38" xfId="0" applyNumberFormat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right" vertical="center"/>
    </xf>
    <xf numFmtId="166" fontId="39" fillId="0" borderId="0" xfId="0" applyNumberFormat="1" applyFont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48" fillId="0" borderId="77" xfId="0" applyFont="1" applyBorder="1" applyAlignment="1">
      <alignment horizontal="right" vertical="center"/>
    </xf>
    <xf numFmtId="3" fontId="30" fillId="0" borderId="77" xfId="0" applyNumberFormat="1" applyFont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3" fontId="30" fillId="0" borderId="8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5" fillId="0" borderId="80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167" fontId="3" fillId="0" borderId="0" xfId="0" applyNumberFormat="1" applyFont="1" applyAlignment="1">
      <alignment horizontal="center" vertical="center"/>
    </xf>
    <xf numFmtId="3" fontId="30" fillId="0" borderId="85" xfId="0" applyNumberFormat="1" applyFont="1" applyBorder="1" applyAlignment="1">
      <alignment vertical="center"/>
    </xf>
    <xf numFmtId="167" fontId="4" fillId="0" borderId="0" xfId="0" applyNumberFormat="1" applyFont="1" applyAlignment="1">
      <alignment vertical="center"/>
    </xf>
    <xf numFmtId="3" fontId="30" fillId="0" borderId="90" xfId="0" applyNumberFormat="1" applyFont="1" applyBorder="1" applyAlignment="1">
      <alignment vertical="center"/>
    </xf>
    <xf numFmtId="167" fontId="5" fillId="0" borderId="0" xfId="0" applyNumberFormat="1" applyFont="1" applyAlignment="1">
      <alignment vertical="center"/>
    </xf>
    <xf numFmtId="3" fontId="30" fillId="0" borderId="95" xfId="0" applyNumberFormat="1" applyFont="1" applyBorder="1" applyAlignment="1">
      <alignment vertical="center"/>
    </xf>
    <xf numFmtId="3" fontId="30" fillId="0" borderId="83" xfId="0" applyNumberFormat="1" applyFont="1" applyBorder="1" applyAlignment="1">
      <alignment vertical="center"/>
    </xf>
    <xf numFmtId="167" fontId="30" fillId="0" borderId="0" xfId="0" applyNumberFormat="1" applyFont="1" applyAlignment="1">
      <alignment vertical="center"/>
    </xf>
    <xf numFmtId="3" fontId="30" fillId="0" borderId="77" xfId="0" applyNumberFormat="1" applyFont="1" applyBorder="1" applyAlignment="1">
      <alignment vertical="center"/>
    </xf>
    <xf numFmtId="3" fontId="30" fillId="0" borderId="1" xfId="0" applyNumberFormat="1" applyFont="1" applyBorder="1" applyAlignment="1">
      <alignment vertical="center"/>
    </xf>
    <xf numFmtId="0" fontId="5" fillId="0" borderId="103" xfId="0" applyFont="1" applyBorder="1" applyAlignment="1">
      <alignment vertical="center"/>
    </xf>
    <xf numFmtId="0" fontId="5" fillId="0" borderId="81" xfId="0" applyFont="1" applyBorder="1" applyAlignment="1">
      <alignment vertical="center"/>
    </xf>
    <xf numFmtId="0" fontId="40" fillId="0" borderId="81" xfId="0" applyFont="1" applyBorder="1" applyAlignment="1">
      <alignment vertical="center"/>
    </xf>
    <xf numFmtId="0" fontId="5" fillId="0" borderId="104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2" fillId="6" borderId="22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164" fontId="35" fillId="0" borderId="0" xfId="0" applyNumberFormat="1" applyFont="1" applyAlignment="1">
      <alignment horizontal="left" vertical="center" wrapText="1"/>
    </xf>
    <xf numFmtId="3" fontId="30" fillId="0" borderId="45" xfId="0" applyNumberFormat="1" applyFont="1" applyBorder="1" applyAlignment="1">
      <alignment horizontal="center" vertical="center"/>
    </xf>
    <xf numFmtId="0" fontId="7" fillId="0" borderId="46" xfId="0" applyFont="1" applyBorder="1" applyAlignment="1">
      <alignment vertical="center"/>
    </xf>
    <xf numFmtId="0" fontId="7" fillId="0" borderId="47" xfId="0" applyFont="1" applyBorder="1" applyAlignment="1">
      <alignment vertical="center"/>
    </xf>
    <xf numFmtId="3" fontId="30" fillId="0" borderId="76" xfId="0" applyNumberFormat="1" applyFont="1" applyBorder="1" applyAlignment="1">
      <alignment horizontal="center" vertical="center"/>
    </xf>
    <xf numFmtId="0" fontId="7" fillId="0" borderId="77" xfId="0" applyFont="1" applyBorder="1" applyAlignment="1">
      <alignment vertical="center"/>
    </xf>
    <xf numFmtId="3" fontId="39" fillId="7" borderId="82" xfId="0" applyNumberFormat="1" applyFont="1" applyFill="1" applyBorder="1" applyAlignment="1">
      <alignment horizontal="right" vertical="center"/>
    </xf>
    <xf numFmtId="0" fontId="7" fillId="0" borderId="83" xfId="0" applyFont="1" applyBorder="1" applyAlignment="1">
      <alignment vertical="center"/>
    </xf>
    <xf numFmtId="0" fontId="7" fillId="0" borderId="84" xfId="0" applyFont="1" applyBorder="1" applyAlignment="1">
      <alignment vertical="center"/>
    </xf>
    <xf numFmtId="3" fontId="39" fillId="7" borderId="87" xfId="0" applyNumberFormat="1" applyFont="1" applyFill="1" applyBorder="1" applyAlignment="1">
      <alignment horizontal="right" vertical="center"/>
    </xf>
    <xf numFmtId="0" fontId="7" fillId="0" borderId="88" xfId="0" applyFont="1" applyBorder="1" applyAlignment="1">
      <alignment vertical="center"/>
    </xf>
    <xf numFmtId="0" fontId="7" fillId="0" borderId="89" xfId="0" applyFont="1" applyBorder="1" applyAlignment="1">
      <alignment vertical="center"/>
    </xf>
    <xf numFmtId="3" fontId="30" fillId="0" borderId="79" xfId="0" applyNumberFormat="1" applyFont="1" applyBorder="1" applyAlignment="1">
      <alignment horizontal="center" vertical="center"/>
    </xf>
    <xf numFmtId="3" fontId="39" fillId="7" borderId="92" xfId="0" applyNumberFormat="1" applyFont="1" applyFill="1" applyBorder="1" applyAlignment="1">
      <alignment horizontal="right" vertical="center"/>
    </xf>
    <xf numFmtId="0" fontId="7" fillId="0" borderId="93" xfId="0" applyFont="1" applyBorder="1" applyAlignment="1">
      <alignment vertical="center"/>
    </xf>
    <xf numFmtId="0" fontId="7" fillId="0" borderId="94" xfId="0" applyFont="1" applyBorder="1" applyAlignment="1">
      <alignment vertical="center"/>
    </xf>
    <xf numFmtId="0" fontId="7" fillId="0" borderId="96" xfId="0" applyFont="1" applyBorder="1" applyAlignment="1">
      <alignment vertical="center"/>
    </xf>
    <xf numFmtId="3" fontId="30" fillId="0" borderId="22" xfId="0" applyNumberFormat="1" applyFont="1" applyBorder="1" applyAlignment="1">
      <alignment horizontal="center" vertical="center"/>
    </xf>
    <xf numFmtId="0" fontId="7" fillId="0" borderId="100" xfId="0" applyFont="1" applyBorder="1" applyAlignment="1">
      <alignment vertical="center"/>
    </xf>
    <xf numFmtId="49" fontId="53" fillId="8" borderId="97" xfId="0" applyNumberFormat="1" applyFont="1" applyFill="1" applyBorder="1" applyAlignment="1">
      <alignment horizontal="center" vertical="center"/>
    </xf>
    <xf numFmtId="0" fontId="7" fillId="0" borderId="98" xfId="0" applyFont="1" applyBorder="1" applyAlignment="1">
      <alignment vertical="center"/>
    </xf>
    <xf numFmtId="0" fontId="7" fillId="0" borderId="99" xfId="0" applyFont="1" applyBorder="1" applyAlignment="1">
      <alignment vertical="center"/>
    </xf>
    <xf numFmtId="3" fontId="39" fillId="7" borderId="22" xfId="0" applyNumberFormat="1" applyFont="1" applyFill="1" applyBorder="1" applyAlignment="1">
      <alignment horizontal="right" vertical="center"/>
    </xf>
    <xf numFmtId="0" fontId="7" fillId="0" borderId="101" xfId="0" applyFont="1" applyBorder="1" applyAlignment="1">
      <alignment vertical="center"/>
    </xf>
    <xf numFmtId="49" fontId="57" fillId="8" borderId="9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C000"/>
          <bgColor rgb="FFFFC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247650</xdr:colOff>
      <xdr:row>1</xdr:row>
      <xdr:rowOff>0</xdr:rowOff>
    </xdr:from>
    <xdr:ext cx="1685925" cy="5048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6532245</xdr:colOff>
      <xdr:row>0</xdr:row>
      <xdr:rowOff>83820</xdr:rowOff>
    </xdr:from>
    <xdr:ext cx="1685925" cy="5048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98995" y="83820"/>
          <a:ext cx="1685925" cy="5048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81915</xdr:colOff>
      <xdr:row>0</xdr:row>
      <xdr:rowOff>47625</xdr:rowOff>
    </xdr:from>
    <xdr:ext cx="1685925" cy="5048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8740" y="47625"/>
          <a:ext cx="1685925" cy="5048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647700</xdr:colOff>
      <xdr:row>0</xdr:row>
      <xdr:rowOff>104775</xdr:rowOff>
    </xdr:from>
    <xdr:ext cx="1685925" cy="5048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86425" y="104775"/>
          <a:ext cx="1685925" cy="5048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590550</xdr:colOff>
      <xdr:row>1</xdr:row>
      <xdr:rowOff>9525</xdr:rowOff>
    </xdr:from>
    <xdr:ext cx="1685925" cy="5048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247650</xdr:colOff>
      <xdr:row>2</xdr:row>
      <xdr:rowOff>0</xdr:rowOff>
    </xdr:from>
    <xdr:ext cx="1685925" cy="5048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333375</xdr:colOff>
      <xdr:row>52</xdr:row>
      <xdr:rowOff>104775</xdr:rowOff>
    </xdr:from>
    <xdr:ext cx="1685925" cy="504825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0</xdr:row>
      <xdr:rowOff>57150</xdr:rowOff>
    </xdr:from>
    <xdr:ext cx="1685925" cy="5048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4650" y="57150"/>
          <a:ext cx="1685925" cy="504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E972"/>
  <sheetViews>
    <sheetView showGridLines="0" tabSelected="1" workbookViewId="0">
      <selection activeCell="B2" sqref="B2"/>
    </sheetView>
  </sheetViews>
  <sheetFormatPr baseColWidth="10" defaultColWidth="14.44140625" defaultRowHeight="15" customHeight="1" x14ac:dyDescent="0.3"/>
  <cols>
    <col min="1" max="1" width="5.109375" style="184" customWidth="1"/>
    <col min="2" max="2" width="86.33203125" style="184" customWidth="1"/>
    <col min="3" max="3" width="16" style="184" customWidth="1"/>
    <col min="4" max="4" width="18" style="184" customWidth="1"/>
    <col min="5" max="5" width="53.44140625" style="184" customWidth="1"/>
    <col min="6" max="27" width="10.6640625" style="184" customWidth="1"/>
    <col min="28" max="16384" width="14.44140625" style="184"/>
  </cols>
  <sheetData>
    <row r="2" spans="2:5" ht="14.25" customHeight="1" x14ac:dyDescent="0.3">
      <c r="B2" s="183" t="s">
        <v>0</v>
      </c>
    </row>
    <row r="3" spans="2:5" ht="14.25" customHeight="1" x14ac:dyDescent="0.3">
      <c r="B3" s="185"/>
    </row>
    <row r="4" spans="2:5" ht="30" customHeight="1" x14ac:dyDescent="0.3">
      <c r="B4" s="246" t="s">
        <v>1</v>
      </c>
      <c r="C4" s="247"/>
      <c r="D4" s="247"/>
    </row>
    <row r="5" spans="2:5" ht="14.25" customHeight="1" x14ac:dyDescent="0.3">
      <c r="B5" s="185"/>
    </row>
    <row r="6" spans="2:5" ht="86.25" customHeight="1" x14ac:dyDescent="0.3">
      <c r="B6" s="246" t="s">
        <v>161</v>
      </c>
      <c r="C6" s="247"/>
      <c r="D6" s="247"/>
      <c r="E6" s="247"/>
    </row>
    <row r="7" spans="2:5" ht="14.25" customHeight="1" x14ac:dyDescent="0.3"/>
    <row r="8" spans="2:5" ht="14.25" customHeight="1" x14ac:dyDescent="0.3"/>
    <row r="9" spans="2:5" ht="14.25" customHeight="1" x14ac:dyDescent="0.3">
      <c r="B9" s="187"/>
    </row>
    <row r="10" spans="2:5" ht="14.25" customHeight="1" x14ac:dyDescent="0.3"/>
    <row r="11" spans="2:5" ht="14.25" customHeight="1" x14ac:dyDescent="0.3"/>
    <row r="12" spans="2:5" ht="14.25" customHeight="1" x14ac:dyDescent="0.3"/>
    <row r="13" spans="2:5" ht="14.25" customHeight="1" x14ac:dyDescent="0.3"/>
    <row r="14" spans="2:5" ht="14.25" customHeight="1" x14ac:dyDescent="0.3"/>
    <row r="15" spans="2:5" ht="14.25" customHeight="1" x14ac:dyDescent="0.3"/>
    <row r="16" spans="2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</sheetData>
  <mergeCells count="2">
    <mergeCell ref="B4:D4"/>
    <mergeCell ref="B6:E6"/>
  </mergeCells>
  <pageMargins left="0.27559055118110237" right="0.51181102362204722" top="0.55118110236220474" bottom="0.35433070866141736" header="0" footer="0"/>
  <pageSetup paperSize="9" orientation="landscape"/>
  <rowBreaks count="1" manualBreakCount="1">
    <brk id="7" min="1" max="1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2:AA997"/>
  <sheetViews>
    <sheetView showGridLines="0" workbookViewId="0">
      <selection activeCell="C4" sqref="C4"/>
    </sheetView>
  </sheetViews>
  <sheetFormatPr baseColWidth="10" defaultColWidth="14.44140625" defaultRowHeight="15" customHeight="1" x14ac:dyDescent="0.3"/>
  <cols>
    <col min="1" max="1" width="6.33203125" style="184" customWidth="1"/>
    <col min="2" max="2" width="3.33203125" style="184" customWidth="1"/>
    <col min="3" max="3" width="122.44140625" style="184" customWidth="1"/>
    <col min="4" max="27" width="11.44140625" style="184" customWidth="1"/>
    <col min="28" max="16384" width="14.44140625" style="184"/>
  </cols>
  <sheetData>
    <row r="2" spans="2:27" ht="14.25" customHeight="1" x14ac:dyDescent="0.3">
      <c r="C2" s="188" t="s">
        <v>3</v>
      </c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</row>
    <row r="3" spans="2:27" ht="14.25" customHeight="1" x14ac:dyDescent="0.3"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</row>
    <row r="4" spans="2:27" ht="14.25" customHeight="1" x14ac:dyDescent="0.3">
      <c r="B4" s="2" t="s">
        <v>4</v>
      </c>
      <c r="C4" s="245" t="s">
        <v>5</v>
      </c>
      <c r="D4" s="24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14.25" customHeight="1" x14ac:dyDescent="0.3">
      <c r="B5" s="2" t="s">
        <v>4</v>
      </c>
      <c r="C5" s="1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14.25" customHeight="1" x14ac:dyDescent="0.3">
      <c r="B6" s="2" t="s">
        <v>4</v>
      </c>
      <c r="C6" s="1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14.25" customHeight="1" x14ac:dyDescent="0.3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14.25" customHeight="1" x14ac:dyDescent="0.3"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</row>
    <row r="9" spans="2:27" ht="14.25" customHeight="1" x14ac:dyDescent="0.3"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</row>
    <row r="10" spans="2:27" ht="14.25" customHeight="1" x14ac:dyDescent="0.3"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</row>
    <row r="11" spans="2:27" ht="14.25" customHeight="1" x14ac:dyDescent="0.3"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</row>
    <row r="12" spans="2:27" ht="14.25" customHeight="1" x14ac:dyDescent="0.3"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</row>
    <row r="13" spans="2:27" ht="14.25" customHeight="1" x14ac:dyDescent="0.3"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</row>
    <row r="14" spans="2:27" ht="14.25" customHeight="1" x14ac:dyDescent="0.3"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</row>
    <row r="15" spans="2:27" ht="14.25" customHeight="1" x14ac:dyDescent="0.3"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</row>
    <row r="16" spans="2:27" ht="14.25" customHeight="1" x14ac:dyDescent="0.3"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2:27" ht="14.25" customHeight="1" x14ac:dyDescent="0.3"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</row>
    <row r="18" spans="2:27" ht="14.25" customHeight="1" x14ac:dyDescent="0.3"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</row>
    <row r="19" spans="2:27" ht="14.25" customHeight="1" x14ac:dyDescent="0.3"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</row>
    <row r="20" spans="2:27" ht="14.25" customHeight="1" x14ac:dyDescent="0.3"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</row>
    <row r="21" spans="2:27" ht="14.25" customHeight="1" x14ac:dyDescent="0.3"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</row>
    <row r="22" spans="2:27" ht="14.25" customHeight="1" x14ac:dyDescent="0.3"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</row>
    <row r="23" spans="2:27" ht="14.25" customHeight="1" x14ac:dyDescent="0.3"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</row>
    <row r="24" spans="2:27" ht="14.25" customHeight="1" x14ac:dyDescent="0.3"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</row>
    <row r="25" spans="2:27" ht="14.25" customHeight="1" x14ac:dyDescent="0.3"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</row>
    <row r="26" spans="2:27" ht="14.25" customHeight="1" x14ac:dyDescent="0.3"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</row>
    <row r="27" spans="2:27" ht="14.25" customHeight="1" x14ac:dyDescent="0.3"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</row>
    <row r="28" spans="2:27" ht="14.25" customHeight="1" x14ac:dyDescent="0.3"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</row>
    <row r="29" spans="2:27" ht="14.25" customHeight="1" x14ac:dyDescent="0.3"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</row>
    <row r="30" spans="2:27" ht="14.25" customHeight="1" x14ac:dyDescent="0.3"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</row>
    <row r="31" spans="2:27" ht="14.25" customHeight="1" x14ac:dyDescent="0.3"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</row>
    <row r="32" spans="2:27" ht="14.25" customHeight="1" x14ac:dyDescent="0.3"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</row>
    <row r="33" spans="2:27" ht="14.25" customHeight="1" x14ac:dyDescent="0.3"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</row>
    <row r="34" spans="2:27" ht="14.25" customHeight="1" x14ac:dyDescent="0.3"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</row>
    <row r="35" spans="2:27" ht="14.25" customHeight="1" x14ac:dyDescent="0.3"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</row>
    <row r="36" spans="2:27" ht="14.25" customHeight="1" x14ac:dyDescent="0.3"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</row>
    <row r="37" spans="2:27" ht="14.25" customHeight="1" x14ac:dyDescent="0.3"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</row>
    <row r="38" spans="2:27" ht="14.25" customHeight="1" x14ac:dyDescent="0.3"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</row>
    <row r="39" spans="2:27" ht="14.25" customHeight="1" x14ac:dyDescent="0.3"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</row>
    <row r="40" spans="2:27" ht="14.25" customHeight="1" x14ac:dyDescent="0.3"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</row>
    <row r="41" spans="2:27" ht="14.25" customHeight="1" x14ac:dyDescent="0.3"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</row>
    <row r="42" spans="2:27" ht="14.25" customHeight="1" x14ac:dyDescent="0.3"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</row>
    <row r="43" spans="2:27" ht="14.25" customHeight="1" x14ac:dyDescent="0.3"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</row>
    <row r="44" spans="2:27" ht="14.25" customHeight="1" x14ac:dyDescent="0.3"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</row>
    <row r="45" spans="2:27" ht="14.25" customHeight="1" x14ac:dyDescent="0.3"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</row>
    <row r="46" spans="2:27" ht="14.25" customHeight="1" x14ac:dyDescent="0.3"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</row>
    <row r="47" spans="2:27" ht="14.25" customHeight="1" x14ac:dyDescent="0.3"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</row>
    <row r="48" spans="2:27" ht="14.25" customHeight="1" x14ac:dyDescent="0.3"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</row>
    <row r="49" spans="2:27" ht="14.25" customHeight="1" x14ac:dyDescent="0.3"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</row>
    <row r="50" spans="2:27" ht="14.25" customHeight="1" x14ac:dyDescent="0.3"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</row>
    <row r="51" spans="2:27" ht="14.25" customHeight="1" x14ac:dyDescent="0.3"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</row>
    <row r="52" spans="2:27" ht="14.25" customHeight="1" x14ac:dyDescent="0.3"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</row>
    <row r="53" spans="2:27" ht="14.25" customHeight="1" x14ac:dyDescent="0.3"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</row>
    <row r="54" spans="2:27" ht="14.25" customHeight="1" x14ac:dyDescent="0.3"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</row>
    <row r="55" spans="2:27" ht="14.25" customHeight="1" x14ac:dyDescent="0.3"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</row>
    <row r="56" spans="2:27" ht="14.25" customHeight="1" x14ac:dyDescent="0.3"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</row>
    <row r="57" spans="2:27" ht="14.25" customHeight="1" x14ac:dyDescent="0.3"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</row>
    <row r="58" spans="2:27" ht="14.25" customHeight="1" x14ac:dyDescent="0.3"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</row>
    <row r="59" spans="2:27" ht="14.25" customHeight="1" x14ac:dyDescent="0.3"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</row>
    <row r="60" spans="2:27" ht="14.25" customHeight="1" x14ac:dyDescent="0.3"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</row>
    <row r="61" spans="2:27" ht="14.25" customHeight="1" x14ac:dyDescent="0.3"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</row>
    <row r="62" spans="2:27" ht="14.25" customHeight="1" x14ac:dyDescent="0.3"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</row>
    <row r="63" spans="2:27" ht="14.25" customHeight="1" x14ac:dyDescent="0.3"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</row>
    <row r="64" spans="2:27" ht="14.25" customHeight="1" x14ac:dyDescent="0.3"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</row>
    <row r="65" spans="2:27" ht="14.25" customHeight="1" x14ac:dyDescent="0.3"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</row>
    <row r="66" spans="2:27" ht="14.25" customHeight="1" x14ac:dyDescent="0.3"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</row>
    <row r="67" spans="2:27" ht="14.25" customHeight="1" x14ac:dyDescent="0.3"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</row>
    <row r="68" spans="2:27" ht="14.25" customHeight="1" x14ac:dyDescent="0.3"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</row>
    <row r="69" spans="2:27" ht="14.25" customHeight="1" x14ac:dyDescent="0.3"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</row>
    <row r="70" spans="2:27" ht="14.25" customHeight="1" x14ac:dyDescent="0.3"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</row>
    <row r="71" spans="2:27" ht="14.25" customHeight="1" x14ac:dyDescent="0.3"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</row>
    <row r="72" spans="2:27" ht="14.25" customHeight="1" x14ac:dyDescent="0.3"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</row>
    <row r="73" spans="2:27" ht="14.25" customHeight="1" x14ac:dyDescent="0.3"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</row>
    <row r="74" spans="2:27" ht="14.25" customHeight="1" x14ac:dyDescent="0.3"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  <c r="AA74" s="189"/>
    </row>
    <row r="75" spans="2:27" ht="14.25" customHeight="1" x14ac:dyDescent="0.3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</row>
    <row r="76" spans="2:27" ht="14.25" customHeight="1" x14ac:dyDescent="0.3"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</row>
    <row r="77" spans="2:27" ht="14.25" customHeight="1" x14ac:dyDescent="0.3"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</row>
    <row r="78" spans="2:27" ht="14.25" customHeight="1" x14ac:dyDescent="0.3"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</row>
    <row r="79" spans="2:27" ht="14.25" customHeight="1" x14ac:dyDescent="0.3"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</row>
    <row r="80" spans="2:27" ht="14.25" customHeight="1" x14ac:dyDescent="0.3"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</row>
    <row r="81" spans="2:27" ht="14.25" customHeight="1" x14ac:dyDescent="0.3"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</row>
    <row r="82" spans="2:27" ht="14.25" customHeight="1" x14ac:dyDescent="0.3"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</row>
    <row r="83" spans="2:27" ht="14.25" customHeight="1" x14ac:dyDescent="0.3"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</row>
    <row r="84" spans="2:27" ht="14.25" customHeight="1" x14ac:dyDescent="0.3"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</row>
    <row r="85" spans="2:27" ht="14.25" customHeight="1" x14ac:dyDescent="0.3"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</row>
    <row r="86" spans="2:27" ht="14.25" customHeight="1" x14ac:dyDescent="0.3"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</row>
    <row r="87" spans="2:27" ht="14.25" customHeight="1" x14ac:dyDescent="0.3"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  <c r="AA87" s="189"/>
    </row>
    <row r="88" spans="2:27" ht="14.25" customHeight="1" x14ac:dyDescent="0.3"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</row>
    <row r="89" spans="2:27" ht="14.25" customHeight="1" x14ac:dyDescent="0.3"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</row>
    <row r="90" spans="2:27" ht="14.25" customHeight="1" x14ac:dyDescent="0.3"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</row>
    <row r="91" spans="2:27" ht="14.25" customHeight="1" x14ac:dyDescent="0.3"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</row>
    <row r="92" spans="2:27" ht="14.25" customHeight="1" x14ac:dyDescent="0.3"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</row>
    <row r="93" spans="2:27" ht="14.25" customHeight="1" x14ac:dyDescent="0.3"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  <c r="AA93" s="189"/>
    </row>
    <row r="94" spans="2:27" ht="14.25" customHeight="1" x14ac:dyDescent="0.3"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</row>
    <row r="95" spans="2:27" ht="14.25" customHeight="1" x14ac:dyDescent="0.3"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</row>
    <row r="96" spans="2:27" ht="14.25" customHeight="1" x14ac:dyDescent="0.3"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</row>
    <row r="97" spans="2:27" ht="14.25" customHeight="1" x14ac:dyDescent="0.3"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</row>
    <row r="98" spans="2:27" ht="14.25" customHeight="1" x14ac:dyDescent="0.3"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</row>
    <row r="99" spans="2:27" ht="14.25" customHeight="1" x14ac:dyDescent="0.3"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</row>
    <row r="100" spans="2:27" ht="14.25" customHeight="1" x14ac:dyDescent="0.3"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</row>
    <row r="101" spans="2:27" ht="14.25" customHeight="1" x14ac:dyDescent="0.3"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</row>
    <row r="102" spans="2:27" ht="14.25" customHeight="1" x14ac:dyDescent="0.3"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</row>
    <row r="103" spans="2:27" ht="14.25" customHeight="1" x14ac:dyDescent="0.3"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</row>
    <row r="104" spans="2:27" ht="14.25" customHeight="1" x14ac:dyDescent="0.3"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</row>
    <row r="105" spans="2:27" ht="14.25" customHeight="1" x14ac:dyDescent="0.3"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</row>
    <row r="106" spans="2:27" ht="14.25" customHeight="1" x14ac:dyDescent="0.3"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</row>
    <row r="107" spans="2:27" ht="14.25" customHeight="1" x14ac:dyDescent="0.3"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</row>
    <row r="108" spans="2:27" ht="14.25" customHeight="1" x14ac:dyDescent="0.3"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</row>
    <row r="109" spans="2:27" ht="14.25" customHeight="1" x14ac:dyDescent="0.3"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</row>
    <row r="110" spans="2:27" ht="14.25" customHeight="1" x14ac:dyDescent="0.3"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</row>
    <row r="111" spans="2:27" ht="14.25" customHeight="1" x14ac:dyDescent="0.3"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</row>
    <row r="112" spans="2:27" ht="14.25" customHeight="1" x14ac:dyDescent="0.3"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</row>
    <row r="113" spans="2:27" ht="14.25" customHeight="1" x14ac:dyDescent="0.3"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</row>
    <row r="114" spans="2:27" ht="14.25" customHeight="1" x14ac:dyDescent="0.3"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</row>
    <row r="115" spans="2:27" ht="14.25" customHeight="1" x14ac:dyDescent="0.3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</row>
    <row r="116" spans="2:27" ht="14.25" customHeight="1" x14ac:dyDescent="0.3"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</row>
    <row r="117" spans="2:27" ht="14.25" customHeight="1" x14ac:dyDescent="0.3"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</row>
    <row r="118" spans="2:27" ht="14.25" customHeight="1" x14ac:dyDescent="0.3"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</row>
    <row r="119" spans="2:27" ht="14.25" customHeight="1" x14ac:dyDescent="0.3"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</row>
    <row r="120" spans="2:27" ht="14.25" customHeight="1" x14ac:dyDescent="0.3"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</row>
    <row r="121" spans="2:27" ht="14.25" customHeight="1" x14ac:dyDescent="0.3"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</row>
    <row r="122" spans="2:27" ht="14.25" customHeight="1" x14ac:dyDescent="0.3"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</row>
    <row r="123" spans="2:27" ht="14.25" customHeight="1" x14ac:dyDescent="0.3"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</row>
    <row r="124" spans="2:27" ht="14.25" customHeight="1" x14ac:dyDescent="0.3"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</row>
    <row r="125" spans="2:27" ht="14.25" customHeight="1" x14ac:dyDescent="0.3"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</row>
    <row r="126" spans="2:27" ht="14.25" customHeight="1" x14ac:dyDescent="0.3"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</row>
    <row r="127" spans="2:27" ht="14.25" customHeight="1" x14ac:dyDescent="0.3"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</row>
    <row r="128" spans="2:27" ht="14.25" customHeight="1" x14ac:dyDescent="0.3"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</row>
    <row r="129" spans="2:27" ht="14.25" customHeight="1" x14ac:dyDescent="0.3"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A129" s="189"/>
    </row>
    <row r="130" spans="2:27" ht="14.25" customHeight="1" x14ac:dyDescent="0.3"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</row>
    <row r="131" spans="2:27" ht="14.25" customHeight="1" x14ac:dyDescent="0.3"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</row>
    <row r="132" spans="2:27" ht="14.25" customHeight="1" x14ac:dyDescent="0.3"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</row>
    <row r="133" spans="2:27" ht="14.25" customHeight="1" x14ac:dyDescent="0.3"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</row>
    <row r="134" spans="2:27" ht="14.25" customHeight="1" x14ac:dyDescent="0.3"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</row>
    <row r="135" spans="2:27" ht="14.25" customHeight="1" x14ac:dyDescent="0.3"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</row>
    <row r="136" spans="2:27" ht="14.25" customHeight="1" x14ac:dyDescent="0.3"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</row>
    <row r="137" spans="2:27" ht="14.25" customHeight="1" x14ac:dyDescent="0.3"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</row>
    <row r="138" spans="2:27" ht="14.25" customHeight="1" x14ac:dyDescent="0.3"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</row>
    <row r="139" spans="2:27" ht="14.25" customHeight="1" x14ac:dyDescent="0.3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</row>
    <row r="140" spans="2:27" ht="14.25" customHeight="1" x14ac:dyDescent="0.3"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</row>
    <row r="141" spans="2:27" ht="14.25" customHeight="1" x14ac:dyDescent="0.3"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</row>
    <row r="142" spans="2:27" ht="14.25" customHeight="1" x14ac:dyDescent="0.3"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</row>
    <row r="143" spans="2:27" ht="14.25" customHeight="1" x14ac:dyDescent="0.3"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</row>
    <row r="144" spans="2:27" ht="14.25" customHeight="1" x14ac:dyDescent="0.3"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</row>
    <row r="145" spans="2:27" ht="14.25" customHeight="1" x14ac:dyDescent="0.3"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</row>
    <row r="146" spans="2:27" ht="14.25" customHeight="1" x14ac:dyDescent="0.3"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</row>
    <row r="147" spans="2:27" ht="14.25" customHeight="1" x14ac:dyDescent="0.3"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</row>
    <row r="148" spans="2:27" ht="14.25" customHeight="1" x14ac:dyDescent="0.3"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</row>
    <row r="149" spans="2:27" ht="14.25" customHeight="1" x14ac:dyDescent="0.3"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</row>
    <row r="150" spans="2:27" ht="14.25" customHeight="1" x14ac:dyDescent="0.3"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</row>
    <row r="151" spans="2:27" ht="14.25" customHeight="1" x14ac:dyDescent="0.3"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</row>
    <row r="152" spans="2:27" ht="14.25" customHeight="1" x14ac:dyDescent="0.3"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</row>
    <row r="153" spans="2:27" ht="14.25" customHeight="1" x14ac:dyDescent="0.3"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</row>
    <row r="154" spans="2:27" ht="14.25" customHeight="1" x14ac:dyDescent="0.3"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</row>
    <row r="155" spans="2:27" ht="14.25" customHeight="1" x14ac:dyDescent="0.3"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</row>
    <row r="156" spans="2:27" ht="14.25" customHeight="1" x14ac:dyDescent="0.3"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</row>
    <row r="157" spans="2:27" ht="14.25" customHeight="1" x14ac:dyDescent="0.3"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</row>
    <row r="158" spans="2:27" ht="14.25" customHeight="1" x14ac:dyDescent="0.3"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</row>
    <row r="159" spans="2:27" ht="14.25" customHeight="1" x14ac:dyDescent="0.3"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</row>
    <row r="160" spans="2:27" ht="14.25" customHeight="1" x14ac:dyDescent="0.3"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</row>
    <row r="161" spans="2:27" ht="14.25" customHeight="1" x14ac:dyDescent="0.3"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</row>
    <row r="162" spans="2:27" ht="14.25" customHeight="1" x14ac:dyDescent="0.3"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</row>
    <row r="163" spans="2:27" ht="14.25" customHeight="1" x14ac:dyDescent="0.3"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</row>
    <row r="164" spans="2:27" ht="14.25" customHeight="1" x14ac:dyDescent="0.3"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</row>
    <row r="165" spans="2:27" ht="14.25" customHeight="1" x14ac:dyDescent="0.3"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</row>
    <row r="166" spans="2:27" ht="14.25" customHeight="1" x14ac:dyDescent="0.3"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</row>
    <row r="167" spans="2:27" ht="14.25" customHeight="1" x14ac:dyDescent="0.3"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</row>
    <row r="168" spans="2:27" ht="14.25" customHeight="1" x14ac:dyDescent="0.3"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</row>
    <row r="169" spans="2:27" ht="14.25" customHeight="1" x14ac:dyDescent="0.3"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</row>
    <row r="170" spans="2:27" ht="14.25" customHeight="1" x14ac:dyDescent="0.3"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</row>
    <row r="171" spans="2:27" ht="14.25" customHeight="1" x14ac:dyDescent="0.3"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</row>
    <row r="172" spans="2:27" ht="14.25" customHeight="1" x14ac:dyDescent="0.3"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</row>
    <row r="173" spans="2:27" ht="14.25" customHeight="1" x14ac:dyDescent="0.3"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</row>
    <row r="174" spans="2:27" ht="14.25" customHeight="1" x14ac:dyDescent="0.3"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</row>
    <row r="175" spans="2:27" ht="14.25" customHeight="1" x14ac:dyDescent="0.3"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</row>
    <row r="176" spans="2:27" ht="14.25" customHeight="1" x14ac:dyDescent="0.3"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</row>
    <row r="177" spans="2:27" ht="14.25" customHeight="1" x14ac:dyDescent="0.3"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</row>
    <row r="178" spans="2:27" ht="14.25" customHeight="1" x14ac:dyDescent="0.3"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</row>
    <row r="179" spans="2:27" ht="14.25" customHeight="1" x14ac:dyDescent="0.3"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</row>
    <row r="180" spans="2:27" ht="14.25" customHeight="1" x14ac:dyDescent="0.3"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</row>
    <row r="181" spans="2:27" ht="14.25" customHeight="1" x14ac:dyDescent="0.3"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</row>
    <row r="182" spans="2:27" ht="14.25" customHeight="1" x14ac:dyDescent="0.3"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</row>
    <row r="183" spans="2:27" ht="14.25" customHeight="1" x14ac:dyDescent="0.3"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</row>
    <row r="184" spans="2:27" ht="14.25" customHeight="1" x14ac:dyDescent="0.3"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</row>
    <row r="185" spans="2:27" ht="14.25" customHeight="1" x14ac:dyDescent="0.3"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</row>
    <row r="186" spans="2:27" ht="14.25" customHeight="1" x14ac:dyDescent="0.3"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</row>
    <row r="187" spans="2:27" ht="14.25" customHeight="1" x14ac:dyDescent="0.3"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</row>
    <row r="188" spans="2:27" ht="14.25" customHeight="1" x14ac:dyDescent="0.3"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</row>
    <row r="189" spans="2:27" ht="14.25" customHeight="1" x14ac:dyDescent="0.3"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</row>
    <row r="190" spans="2:27" ht="14.25" customHeight="1" x14ac:dyDescent="0.3"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</row>
    <row r="191" spans="2:27" ht="14.25" customHeight="1" x14ac:dyDescent="0.3"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</row>
    <row r="192" spans="2:27" ht="14.25" customHeight="1" x14ac:dyDescent="0.3"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</row>
    <row r="193" spans="2:27" ht="14.25" customHeight="1" x14ac:dyDescent="0.3"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</row>
    <row r="194" spans="2:27" ht="14.25" customHeight="1" x14ac:dyDescent="0.3"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</row>
    <row r="195" spans="2:27" ht="14.25" customHeight="1" x14ac:dyDescent="0.3"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</row>
    <row r="196" spans="2:27" ht="14.25" customHeight="1" x14ac:dyDescent="0.3"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</row>
    <row r="197" spans="2:27" ht="14.25" customHeight="1" x14ac:dyDescent="0.3"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</row>
    <row r="198" spans="2:27" ht="14.25" customHeight="1" x14ac:dyDescent="0.3"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</row>
    <row r="199" spans="2:27" ht="14.25" customHeight="1" x14ac:dyDescent="0.3"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</row>
    <row r="200" spans="2:27" ht="14.25" customHeight="1" x14ac:dyDescent="0.3"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</row>
    <row r="201" spans="2:27" ht="14.25" customHeight="1" x14ac:dyDescent="0.3"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</row>
    <row r="202" spans="2:27" ht="14.25" customHeight="1" x14ac:dyDescent="0.3"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</row>
    <row r="203" spans="2:27" ht="14.25" customHeight="1" x14ac:dyDescent="0.3"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</row>
    <row r="204" spans="2:27" ht="14.25" customHeight="1" x14ac:dyDescent="0.3"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</row>
    <row r="205" spans="2:27" ht="14.25" customHeight="1" x14ac:dyDescent="0.3"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</row>
    <row r="206" spans="2:27" ht="14.25" customHeight="1" x14ac:dyDescent="0.3"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</row>
    <row r="207" spans="2:27" ht="14.25" customHeight="1" x14ac:dyDescent="0.3"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</row>
    <row r="208" spans="2:27" ht="14.25" customHeight="1" x14ac:dyDescent="0.3"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</row>
    <row r="209" spans="2:27" ht="14.25" customHeight="1" x14ac:dyDescent="0.3"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</row>
    <row r="210" spans="2:27" ht="14.25" customHeight="1" x14ac:dyDescent="0.3"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</row>
    <row r="211" spans="2:27" ht="14.25" customHeight="1" x14ac:dyDescent="0.3"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</row>
    <row r="212" spans="2:27" ht="14.25" customHeight="1" x14ac:dyDescent="0.3"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</row>
    <row r="213" spans="2:27" ht="14.25" customHeight="1" x14ac:dyDescent="0.3"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</row>
    <row r="214" spans="2:27" ht="14.25" customHeight="1" x14ac:dyDescent="0.3"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</row>
    <row r="215" spans="2:27" ht="14.25" customHeight="1" x14ac:dyDescent="0.3"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</row>
    <row r="216" spans="2:27" ht="14.25" customHeight="1" x14ac:dyDescent="0.3"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</row>
    <row r="217" spans="2:27" ht="14.25" customHeight="1" x14ac:dyDescent="0.3"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</row>
    <row r="218" spans="2:27" ht="14.25" customHeight="1" x14ac:dyDescent="0.3"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</row>
    <row r="219" spans="2:27" ht="14.25" customHeight="1" x14ac:dyDescent="0.3"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</row>
    <row r="220" spans="2:27" ht="14.25" customHeight="1" x14ac:dyDescent="0.3"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</row>
    <row r="221" spans="2:27" ht="14.25" customHeight="1" x14ac:dyDescent="0.3"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</row>
    <row r="222" spans="2:27" ht="14.25" customHeight="1" x14ac:dyDescent="0.3"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</row>
    <row r="223" spans="2:27" ht="14.25" customHeight="1" x14ac:dyDescent="0.3"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</row>
    <row r="224" spans="2:27" ht="14.25" customHeight="1" x14ac:dyDescent="0.3"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</row>
    <row r="225" spans="2:27" ht="14.25" customHeight="1" x14ac:dyDescent="0.3"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</row>
    <row r="226" spans="2:27" ht="14.25" customHeight="1" x14ac:dyDescent="0.3"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</row>
    <row r="227" spans="2:27" ht="14.25" customHeight="1" x14ac:dyDescent="0.3"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</row>
    <row r="228" spans="2:27" ht="14.25" customHeight="1" x14ac:dyDescent="0.3"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</row>
    <row r="229" spans="2:27" ht="14.25" customHeight="1" x14ac:dyDescent="0.3"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</row>
    <row r="230" spans="2:27" ht="14.25" customHeight="1" x14ac:dyDescent="0.3"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</row>
    <row r="231" spans="2:27" ht="14.25" customHeight="1" x14ac:dyDescent="0.3"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</row>
    <row r="232" spans="2:27" ht="14.25" customHeight="1" x14ac:dyDescent="0.3"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</row>
    <row r="233" spans="2:27" ht="14.25" customHeight="1" x14ac:dyDescent="0.3"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</row>
    <row r="234" spans="2:27" ht="14.25" customHeight="1" x14ac:dyDescent="0.3"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</row>
    <row r="235" spans="2:27" ht="14.25" customHeight="1" x14ac:dyDescent="0.3"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</row>
    <row r="236" spans="2:27" ht="14.25" customHeight="1" x14ac:dyDescent="0.3"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</row>
    <row r="237" spans="2:27" ht="14.25" customHeight="1" x14ac:dyDescent="0.3"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</row>
    <row r="238" spans="2:27" ht="14.25" customHeight="1" x14ac:dyDescent="0.3"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</row>
    <row r="239" spans="2:27" ht="14.25" customHeight="1" x14ac:dyDescent="0.3"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</row>
    <row r="240" spans="2:27" ht="14.25" customHeight="1" x14ac:dyDescent="0.3"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</row>
    <row r="241" spans="2:27" ht="14.25" customHeight="1" x14ac:dyDescent="0.3"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</row>
    <row r="242" spans="2:27" ht="14.25" customHeight="1" x14ac:dyDescent="0.3"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</row>
    <row r="243" spans="2:27" ht="14.25" customHeight="1" x14ac:dyDescent="0.3"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</row>
    <row r="244" spans="2:27" ht="14.25" customHeight="1" x14ac:dyDescent="0.3"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</row>
    <row r="245" spans="2:27" ht="14.25" customHeight="1" x14ac:dyDescent="0.3"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</row>
    <row r="246" spans="2:27" ht="14.25" customHeight="1" x14ac:dyDescent="0.3"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</row>
    <row r="247" spans="2:27" ht="14.25" customHeight="1" x14ac:dyDescent="0.3"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</row>
    <row r="248" spans="2:27" ht="14.25" customHeight="1" x14ac:dyDescent="0.3"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</row>
    <row r="249" spans="2:27" ht="14.25" customHeight="1" x14ac:dyDescent="0.3"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</row>
    <row r="250" spans="2:27" ht="14.25" customHeight="1" x14ac:dyDescent="0.3"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</row>
    <row r="251" spans="2:27" ht="14.25" customHeight="1" x14ac:dyDescent="0.3"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</row>
    <row r="252" spans="2:27" ht="14.25" customHeight="1" x14ac:dyDescent="0.3"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</row>
    <row r="253" spans="2:27" ht="14.25" customHeight="1" x14ac:dyDescent="0.3"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</row>
    <row r="254" spans="2:27" ht="14.25" customHeight="1" x14ac:dyDescent="0.3"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</row>
    <row r="255" spans="2:27" ht="14.25" customHeight="1" x14ac:dyDescent="0.3"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</row>
    <row r="256" spans="2:27" ht="14.25" customHeight="1" x14ac:dyDescent="0.3"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</row>
    <row r="257" spans="2:27" ht="14.25" customHeight="1" x14ac:dyDescent="0.3"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</row>
    <row r="258" spans="2:27" ht="14.25" customHeight="1" x14ac:dyDescent="0.3"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</row>
    <row r="259" spans="2:27" ht="14.25" customHeight="1" x14ac:dyDescent="0.3"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</row>
    <row r="260" spans="2:27" ht="14.25" customHeight="1" x14ac:dyDescent="0.3"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</row>
    <row r="261" spans="2:27" ht="14.25" customHeight="1" x14ac:dyDescent="0.3"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</row>
    <row r="262" spans="2:27" ht="14.25" customHeight="1" x14ac:dyDescent="0.3"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</row>
    <row r="263" spans="2:27" ht="14.25" customHeight="1" x14ac:dyDescent="0.3"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</row>
    <row r="264" spans="2:27" ht="14.25" customHeight="1" x14ac:dyDescent="0.3"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</row>
    <row r="265" spans="2:27" ht="14.25" customHeight="1" x14ac:dyDescent="0.3"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</row>
    <row r="266" spans="2:27" ht="14.25" customHeight="1" x14ac:dyDescent="0.3"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</row>
    <row r="267" spans="2:27" ht="14.25" customHeight="1" x14ac:dyDescent="0.3"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</row>
    <row r="268" spans="2:27" ht="14.25" customHeight="1" x14ac:dyDescent="0.3"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</row>
    <row r="269" spans="2:27" ht="14.25" customHeight="1" x14ac:dyDescent="0.3"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</row>
    <row r="270" spans="2:27" ht="14.25" customHeight="1" x14ac:dyDescent="0.3"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</row>
    <row r="271" spans="2:27" ht="14.25" customHeight="1" x14ac:dyDescent="0.3"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</row>
    <row r="272" spans="2:27" ht="14.25" customHeight="1" x14ac:dyDescent="0.3"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</row>
    <row r="273" spans="2:27" ht="14.25" customHeight="1" x14ac:dyDescent="0.3"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</row>
    <row r="274" spans="2:27" ht="14.25" customHeight="1" x14ac:dyDescent="0.3"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</row>
    <row r="275" spans="2:27" ht="14.25" customHeight="1" x14ac:dyDescent="0.3"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</row>
    <row r="276" spans="2:27" ht="14.25" customHeight="1" x14ac:dyDescent="0.3"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</row>
    <row r="277" spans="2:27" ht="14.25" customHeight="1" x14ac:dyDescent="0.3"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</row>
    <row r="278" spans="2:27" ht="14.25" customHeight="1" x14ac:dyDescent="0.3"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</row>
    <row r="279" spans="2:27" ht="14.25" customHeight="1" x14ac:dyDescent="0.3"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</row>
    <row r="280" spans="2:27" ht="14.25" customHeight="1" x14ac:dyDescent="0.3"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</row>
    <row r="281" spans="2:27" ht="14.25" customHeight="1" x14ac:dyDescent="0.3"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</row>
    <row r="282" spans="2:27" ht="14.25" customHeight="1" x14ac:dyDescent="0.3"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</row>
    <row r="283" spans="2:27" ht="14.25" customHeight="1" x14ac:dyDescent="0.3"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</row>
    <row r="284" spans="2:27" ht="14.25" customHeight="1" x14ac:dyDescent="0.3"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</row>
    <row r="285" spans="2:27" ht="14.25" customHeight="1" x14ac:dyDescent="0.3"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</row>
    <row r="286" spans="2:27" ht="14.25" customHeight="1" x14ac:dyDescent="0.3"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</row>
    <row r="287" spans="2:27" ht="14.25" customHeight="1" x14ac:dyDescent="0.3"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</row>
    <row r="288" spans="2:27" ht="14.25" customHeight="1" x14ac:dyDescent="0.3"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</row>
    <row r="289" spans="2:27" ht="14.25" customHeight="1" x14ac:dyDescent="0.3"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</row>
    <row r="290" spans="2:27" ht="14.25" customHeight="1" x14ac:dyDescent="0.3"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</row>
    <row r="291" spans="2:27" ht="14.25" customHeight="1" x14ac:dyDescent="0.3"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</row>
    <row r="292" spans="2:27" ht="14.25" customHeight="1" x14ac:dyDescent="0.3"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</row>
    <row r="293" spans="2:27" ht="14.25" customHeight="1" x14ac:dyDescent="0.3"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</row>
    <row r="294" spans="2:27" ht="14.25" customHeight="1" x14ac:dyDescent="0.3"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</row>
    <row r="295" spans="2:27" ht="14.25" customHeight="1" x14ac:dyDescent="0.3"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</row>
    <row r="296" spans="2:27" ht="14.25" customHeight="1" x14ac:dyDescent="0.3"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</row>
    <row r="297" spans="2:27" ht="14.25" customHeight="1" x14ac:dyDescent="0.3"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</row>
    <row r="298" spans="2:27" ht="14.25" customHeight="1" x14ac:dyDescent="0.3"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</row>
    <row r="299" spans="2:27" ht="14.25" customHeight="1" x14ac:dyDescent="0.3"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</row>
    <row r="300" spans="2:27" ht="14.25" customHeight="1" x14ac:dyDescent="0.3"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</row>
    <row r="301" spans="2:27" ht="14.25" customHeight="1" x14ac:dyDescent="0.3"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</row>
    <row r="302" spans="2:27" ht="14.25" customHeight="1" x14ac:dyDescent="0.3"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</row>
    <row r="303" spans="2:27" ht="14.25" customHeight="1" x14ac:dyDescent="0.3"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</row>
    <row r="304" spans="2:27" ht="14.25" customHeight="1" x14ac:dyDescent="0.3"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</row>
    <row r="305" spans="2:27" ht="14.25" customHeight="1" x14ac:dyDescent="0.3"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</row>
    <row r="306" spans="2:27" ht="14.25" customHeight="1" x14ac:dyDescent="0.3"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</row>
    <row r="307" spans="2:27" ht="14.25" customHeight="1" x14ac:dyDescent="0.3"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</row>
    <row r="308" spans="2:27" ht="14.25" customHeight="1" x14ac:dyDescent="0.3"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</row>
    <row r="309" spans="2:27" ht="14.25" customHeight="1" x14ac:dyDescent="0.3"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</row>
    <row r="310" spans="2:27" ht="14.25" customHeight="1" x14ac:dyDescent="0.3"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</row>
    <row r="311" spans="2:27" ht="14.25" customHeight="1" x14ac:dyDescent="0.3"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</row>
    <row r="312" spans="2:27" ht="14.25" customHeight="1" x14ac:dyDescent="0.3"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</row>
    <row r="313" spans="2:27" ht="14.25" customHeight="1" x14ac:dyDescent="0.3"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</row>
    <row r="314" spans="2:27" ht="14.25" customHeight="1" x14ac:dyDescent="0.3"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</row>
    <row r="315" spans="2:27" ht="14.25" customHeight="1" x14ac:dyDescent="0.3"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</row>
    <row r="316" spans="2:27" ht="14.25" customHeight="1" x14ac:dyDescent="0.3"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</row>
    <row r="317" spans="2:27" ht="14.25" customHeight="1" x14ac:dyDescent="0.3"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</row>
    <row r="318" spans="2:27" ht="14.25" customHeight="1" x14ac:dyDescent="0.3"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</row>
    <row r="319" spans="2:27" ht="14.25" customHeight="1" x14ac:dyDescent="0.3"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</row>
    <row r="320" spans="2:27" ht="14.25" customHeight="1" x14ac:dyDescent="0.3"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  <c r="AA320" s="189"/>
    </row>
    <row r="321" spans="2:27" ht="14.25" customHeight="1" x14ac:dyDescent="0.3"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</row>
    <row r="322" spans="2:27" ht="14.25" customHeight="1" x14ac:dyDescent="0.3"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</row>
    <row r="323" spans="2:27" ht="14.25" customHeight="1" x14ac:dyDescent="0.3"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  <c r="AA323" s="189"/>
    </row>
    <row r="324" spans="2:27" ht="14.25" customHeight="1" x14ac:dyDescent="0.3"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</row>
    <row r="325" spans="2:27" ht="14.25" customHeight="1" x14ac:dyDescent="0.3"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</row>
    <row r="326" spans="2:27" ht="14.25" customHeight="1" x14ac:dyDescent="0.3"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</row>
    <row r="327" spans="2:27" ht="14.25" customHeight="1" x14ac:dyDescent="0.3"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</row>
    <row r="328" spans="2:27" ht="14.25" customHeight="1" x14ac:dyDescent="0.3"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</row>
    <row r="329" spans="2:27" ht="14.25" customHeight="1" x14ac:dyDescent="0.3"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</row>
    <row r="330" spans="2:27" ht="14.25" customHeight="1" x14ac:dyDescent="0.3"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</row>
    <row r="331" spans="2:27" ht="14.25" customHeight="1" x14ac:dyDescent="0.3"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</row>
    <row r="332" spans="2:27" ht="14.25" customHeight="1" x14ac:dyDescent="0.3"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</row>
    <row r="333" spans="2:27" ht="14.25" customHeight="1" x14ac:dyDescent="0.3"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</row>
    <row r="334" spans="2:27" ht="14.25" customHeight="1" x14ac:dyDescent="0.3"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</row>
    <row r="335" spans="2:27" ht="14.25" customHeight="1" x14ac:dyDescent="0.3"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</row>
    <row r="336" spans="2:27" ht="14.25" customHeight="1" x14ac:dyDescent="0.3"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</row>
    <row r="337" spans="2:27" ht="14.25" customHeight="1" x14ac:dyDescent="0.3"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</row>
    <row r="338" spans="2:27" ht="14.25" customHeight="1" x14ac:dyDescent="0.3"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</row>
    <row r="339" spans="2:27" ht="14.25" customHeight="1" x14ac:dyDescent="0.3"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</row>
    <row r="340" spans="2:27" ht="14.25" customHeight="1" x14ac:dyDescent="0.3"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</row>
    <row r="341" spans="2:27" ht="14.25" customHeight="1" x14ac:dyDescent="0.3"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</row>
    <row r="342" spans="2:27" ht="14.25" customHeight="1" x14ac:dyDescent="0.3"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</row>
    <row r="343" spans="2:27" ht="14.25" customHeight="1" x14ac:dyDescent="0.3"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</row>
    <row r="344" spans="2:27" ht="14.25" customHeight="1" x14ac:dyDescent="0.3"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</row>
    <row r="345" spans="2:27" ht="14.25" customHeight="1" x14ac:dyDescent="0.3"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  <c r="AA345" s="189"/>
    </row>
    <row r="346" spans="2:27" ht="14.25" customHeight="1" x14ac:dyDescent="0.3"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  <c r="AA346" s="189"/>
    </row>
    <row r="347" spans="2:27" ht="14.25" customHeight="1" x14ac:dyDescent="0.3"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</row>
    <row r="348" spans="2:27" ht="14.25" customHeight="1" x14ac:dyDescent="0.3"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</row>
    <row r="349" spans="2:27" ht="14.25" customHeight="1" x14ac:dyDescent="0.3"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</row>
    <row r="350" spans="2:27" ht="14.25" customHeight="1" x14ac:dyDescent="0.3"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</row>
    <row r="351" spans="2:27" ht="14.25" customHeight="1" x14ac:dyDescent="0.3"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  <c r="AA351" s="189"/>
    </row>
    <row r="352" spans="2:27" ht="14.25" customHeight="1" x14ac:dyDescent="0.3"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</row>
    <row r="353" spans="2:27" ht="14.25" customHeight="1" x14ac:dyDescent="0.3"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</row>
    <row r="354" spans="2:27" ht="14.25" customHeight="1" x14ac:dyDescent="0.3"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</row>
    <row r="355" spans="2:27" ht="14.25" customHeight="1" x14ac:dyDescent="0.3"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</row>
    <row r="356" spans="2:27" ht="14.25" customHeight="1" x14ac:dyDescent="0.3"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</row>
    <row r="357" spans="2:27" ht="14.25" customHeight="1" x14ac:dyDescent="0.3"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</row>
    <row r="358" spans="2:27" ht="14.25" customHeight="1" x14ac:dyDescent="0.3"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</row>
    <row r="359" spans="2:27" ht="14.25" customHeight="1" x14ac:dyDescent="0.3"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  <c r="AA359" s="189"/>
    </row>
    <row r="360" spans="2:27" ht="14.25" customHeight="1" x14ac:dyDescent="0.3"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</row>
    <row r="361" spans="2:27" ht="14.25" customHeight="1" x14ac:dyDescent="0.3"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</row>
    <row r="362" spans="2:27" ht="14.25" customHeight="1" x14ac:dyDescent="0.3"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  <c r="AA362" s="189"/>
    </row>
    <row r="363" spans="2:27" ht="14.25" customHeight="1" x14ac:dyDescent="0.3"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</row>
    <row r="364" spans="2:27" ht="14.25" customHeight="1" x14ac:dyDescent="0.3"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</row>
    <row r="365" spans="2:27" ht="14.25" customHeight="1" x14ac:dyDescent="0.3"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  <c r="AA365" s="189"/>
    </row>
    <row r="366" spans="2:27" ht="14.25" customHeight="1" x14ac:dyDescent="0.3"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</row>
    <row r="367" spans="2:27" ht="14.25" customHeight="1" x14ac:dyDescent="0.3"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</row>
    <row r="368" spans="2:27" ht="14.25" customHeight="1" x14ac:dyDescent="0.3"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</row>
    <row r="369" spans="2:27" ht="14.25" customHeight="1" x14ac:dyDescent="0.3"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</row>
    <row r="370" spans="2:27" ht="14.25" customHeight="1" x14ac:dyDescent="0.3"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</row>
    <row r="371" spans="2:27" ht="14.25" customHeight="1" x14ac:dyDescent="0.3"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</row>
    <row r="372" spans="2:27" ht="14.25" customHeight="1" x14ac:dyDescent="0.3"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</row>
    <row r="373" spans="2:27" ht="14.25" customHeight="1" x14ac:dyDescent="0.3"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</row>
    <row r="374" spans="2:27" ht="14.25" customHeight="1" x14ac:dyDescent="0.3"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</row>
    <row r="375" spans="2:27" ht="14.25" customHeight="1" x14ac:dyDescent="0.3"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</row>
    <row r="376" spans="2:27" ht="14.25" customHeight="1" x14ac:dyDescent="0.3"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</row>
    <row r="377" spans="2:27" ht="14.25" customHeight="1" x14ac:dyDescent="0.3"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</row>
    <row r="378" spans="2:27" ht="14.25" customHeight="1" x14ac:dyDescent="0.3"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</row>
    <row r="379" spans="2:27" ht="14.25" customHeight="1" x14ac:dyDescent="0.3"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</row>
    <row r="380" spans="2:27" ht="14.25" customHeight="1" x14ac:dyDescent="0.3"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</row>
    <row r="381" spans="2:27" ht="14.25" customHeight="1" x14ac:dyDescent="0.3"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</row>
    <row r="382" spans="2:27" ht="14.25" customHeight="1" x14ac:dyDescent="0.3"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</row>
    <row r="383" spans="2:27" ht="14.25" customHeight="1" x14ac:dyDescent="0.3"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</row>
    <row r="384" spans="2:27" ht="14.25" customHeight="1" x14ac:dyDescent="0.3"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</row>
    <row r="385" spans="2:27" ht="14.25" customHeight="1" x14ac:dyDescent="0.3"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</row>
    <row r="386" spans="2:27" ht="14.25" customHeight="1" x14ac:dyDescent="0.3"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</row>
    <row r="387" spans="2:27" ht="14.25" customHeight="1" x14ac:dyDescent="0.3"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</row>
    <row r="388" spans="2:27" ht="14.25" customHeight="1" x14ac:dyDescent="0.3"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</row>
    <row r="389" spans="2:27" ht="14.25" customHeight="1" x14ac:dyDescent="0.3"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</row>
    <row r="390" spans="2:27" ht="14.25" customHeight="1" x14ac:dyDescent="0.3"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</row>
    <row r="391" spans="2:27" ht="14.25" customHeight="1" x14ac:dyDescent="0.3"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</row>
    <row r="392" spans="2:27" ht="14.25" customHeight="1" x14ac:dyDescent="0.3"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</row>
    <row r="393" spans="2:27" ht="14.25" customHeight="1" x14ac:dyDescent="0.3"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  <c r="AA393" s="189"/>
    </row>
    <row r="394" spans="2:27" ht="14.25" customHeight="1" x14ac:dyDescent="0.3"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</row>
    <row r="395" spans="2:27" ht="14.25" customHeight="1" x14ac:dyDescent="0.3"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</row>
    <row r="396" spans="2:27" ht="14.25" customHeight="1" x14ac:dyDescent="0.3"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</row>
    <row r="397" spans="2:27" ht="14.25" customHeight="1" x14ac:dyDescent="0.3"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</row>
    <row r="398" spans="2:27" ht="14.25" customHeight="1" x14ac:dyDescent="0.3"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</row>
    <row r="399" spans="2:27" ht="14.25" customHeight="1" x14ac:dyDescent="0.3"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</row>
    <row r="400" spans="2:27" ht="14.25" customHeight="1" x14ac:dyDescent="0.3"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</row>
    <row r="401" spans="2:27" ht="14.25" customHeight="1" x14ac:dyDescent="0.3"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  <c r="AA401" s="189"/>
    </row>
    <row r="402" spans="2:27" ht="14.25" customHeight="1" x14ac:dyDescent="0.3"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</row>
    <row r="403" spans="2:27" ht="14.25" customHeight="1" x14ac:dyDescent="0.3"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</row>
    <row r="404" spans="2:27" ht="14.25" customHeight="1" x14ac:dyDescent="0.3"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</row>
    <row r="405" spans="2:27" ht="14.25" customHeight="1" x14ac:dyDescent="0.3"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</row>
    <row r="406" spans="2:27" ht="14.25" customHeight="1" x14ac:dyDescent="0.3"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</row>
    <row r="407" spans="2:27" ht="14.25" customHeight="1" x14ac:dyDescent="0.3"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  <c r="AA407" s="189"/>
    </row>
    <row r="408" spans="2:27" ht="14.25" customHeight="1" x14ac:dyDescent="0.3"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</row>
    <row r="409" spans="2:27" ht="14.25" customHeight="1" x14ac:dyDescent="0.3"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</row>
    <row r="410" spans="2:27" ht="14.25" customHeight="1" x14ac:dyDescent="0.3"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</row>
    <row r="411" spans="2:27" ht="14.25" customHeight="1" x14ac:dyDescent="0.3"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</row>
    <row r="412" spans="2:27" ht="14.25" customHeight="1" x14ac:dyDescent="0.3"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</row>
    <row r="413" spans="2:27" ht="14.25" customHeight="1" x14ac:dyDescent="0.3"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</row>
    <row r="414" spans="2:27" ht="14.25" customHeight="1" x14ac:dyDescent="0.3"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</row>
    <row r="415" spans="2:27" ht="14.25" customHeight="1" x14ac:dyDescent="0.3"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</row>
    <row r="416" spans="2:27" ht="14.25" customHeight="1" x14ac:dyDescent="0.3"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</row>
    <row r="417" spans="2:27" ht="14.25" customHeight="1" x14ac:dyDescent="0.3"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</row>
    <row r="418" spans="2:27" ht="14.25" customHeight="1" x14ac:dyDescent="0.3"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</row>
    <row r="419" spans="2:27" ht="14.25" customHeight="1" x14ac:dyDescent="0.3"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</row>
    <row r="420" spans="2:27" ht="14.25" customHeight="1" x14ac:dyDescent="0.3"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</row>
    <row r="421" spans="2:27" ht="14.25" customHeight="1" x14ac:dyDescent="0.3"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</row>
    <row r="422" spans="2:27" ht="14.25" customHeight="1" x14ac:dyDescent="0.3"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</row>
    <row r="423" spans="2:27" ht="14.25" customHeight="1" x14ac:dyDescent="0.3"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</row>
    <row r="424" spans="2:27" ht="14.25" customHeight="1" x14ac:dyDescent="0.3"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</row>
    <row r="425" spans="2:27" ht="14.25" customHeight="1" x14ac:dyDescent="0.3"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</row>
    <row r="426" spans="2:27" ht="14.25" customHeight="1" x14ac:dyDescent="0.3"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</row>
    <row r="427" spans="2:27" ht="14.25" customHeight="1" x14ac:dyDescent="0.3"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</row>
    <row r="428" spans="2:27" ht="14.25" customHeight="1" x14ac:dyDescent="0.3"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</row>
    <row r="429" spans="2:27" ht="14.25" customHeight="1" x14ac:dyDescent="0.3"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</row>
    <row r="430" spans="2:27" ht="14.25" customHeight="1" x14ac:dyDescent="0.3"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  <c r="AA430" s="189"/>
    </row>
    <row r="431" spans="2:27" ht="14.25" customHeight="1" x14ac:dyDescent="0.3"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</row>
    <row r="432" spans="2:27" ht="14.25" customHeight="1" x14ac:dyDescent="0.3"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</row>
    <row r="433" spans="2:27" ht="14.25" customHeight="1" x14ac:dyDescent="0.3"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</row>
    <row r="434" spans="2:27" ht="14.25" customHeight="1" x14ac:dyDescent="0.3"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</row>
    <row r="435" spans="2:27" ht="14.25" customHeight="1" x14ac:dyDescent="0.3"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</row>
    <row r="436" spans="2:27" ht="14.25" customHeight="1" x14ac:dyDescent="0.3"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</row>
    <row r="437" spans="2:27" ht="14.25" customHeight="1" x14ac:dyDescent="0.3"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</row>
    <row r="438" spans="2:27" ht="14.25" customHeight="1" x14ac:dyDescent="0.3"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</row>
    <row r="439" spans="2:27" ht="14.25" customHeight="1" x14ac:dyDescent="0.3"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</row>
    <row r="440" spans="2:27" ht="14.25" customHeight="1" x14ac:dyDescent="0.3"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</row>
    <row r="441" spans="2:27" ht="14.25" customHeight="1" x14ac:dyDescent="0.3"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</row>
    <row r="442" spans="2:27" ht="14.25" customHeight="1" x14ac:dyDescent="0.3"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</row>
    <row r="443" spans="2:27" ht="14.25" customHeight="1" x14ac:dyDescent="0.3"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</row>
    <row r="444" spans="2:27" ht="14.25" customHeight="1" x14ac:dyDescent="0.3"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</row>
    <row r="445" spans="2:27" ht="14.25" customHeight="1" x14ac:dyDescent="0.3"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</row>
    <row r="446" spans="2:27" ht="14.25" customHeight="1" x14ac:dyDescent="0.3"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</row>
    <row r="447" spans="2:27" ht="14.25" customHeight="1" x14ac:dyDescent="0.3"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</row>
    <row r="448" spans="2:27" ht="14.25" customHeight="1" x14ac:dyDescent="0.3"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</row>
    <row r="449" spans="2:27" ht="14.25" customHeight="1" x14ac:dyDescent="0.3"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</row>
    <row r="450" spans="2:27" ht="14.25" customHeight="1" x14ac:dyDescent="0.3"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</row>
    <row r="451" spans="2:27" ht="14.25" customHeight="1" x14ac:dyDescent="0.3"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</row>
    <row r="452" spans="2:27" ht="14.25" customHeight="1" x14ac:dyDescent="0.3"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</row>
    <row r="453" spans="2:27" ht="14.25" customHeight="1" x14ac:dyDescent="0.3"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</row>
    <row r="454" spans="2:27" ht="14.25" customHeight="1" x14ac:dyDescent="0.3"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</row>
    <row r="455" spans="2:27" ht="14.25" customHeight="1" x14ac:dyDescent="0.3"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</row>
    <row r="456" spans="2:27" ht="14.25" customHeight="1" x14ac:dyDescent="0.3"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</row>
    <row r="457" spans="2:27" ht="14.25" customHeight="1" x14ac:dyDescent="0.3"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</row>
    <row r="458" spans="2:27" ht="14.25" customHeight="1" x14ac:dyDescent="0.3"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</row>
    <row r="459" spans="2:27" ht="14.25" customHeight="1" x14ac:dyDescent="0.3"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</row>
    <row r="460" spans="2:27" ht="14.25" customHeight="1" x14ac:dyDescent="0.3"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</row>
    <row r="461" spans="2:27" ht="14.25" customHeight="1" x14ac:dyDescent="0.3"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</row>
    <row r="462" spans="2:27" ht="14.25" customHeight="1" x14ac:dyDescent="0.3"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</row>
    <row r="463" spans="2:27" ht="14.25" customHeight="1" x14ac:dyDescent="0.3"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</row>
    <row r="464" spans="2:27" ht="14.25" customHeight="1" x14ac:dyDescent="0.3"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</row>
    <row r="465" spans="2:27" ht="14.25" customHeight="1" x14ac:dyDescent="0.3"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</row>
    <row r="466" spans="2:27" ht="14.25" customHeight="1" x14ac:dyDescent="0.3"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</row>
    <row r="467" spans="2:27" ht="14.25" customHeight="1" x14ac:dyDescent="0.3"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</row>
    <row r="468" spans="2:27" ht="14.25" customHeight="1" x14ac:dyDescent="0.3"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</row>
    <row r="469" spans="2:27" ht="14.25" customHeight="1" x14ac:dyDescent="0.3"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</row>
    <row r="470" spans="2:27" ht="14.25" customHeight="1" x14ac:dyDescent="0.3"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</row>
    <row r="471" spans="2:27" ht="14.25" customHeight="1" x14ac:dyDescent="0.3"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</row>
    <row r="472" spans="2:27" ht="14.25" customHeight="1" x14ac:dyDescent="0.3"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</row>
    <row r="473" spans="2:27" ht="14.25" customHeight="1" x14ac:dyDescent="0.3"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</row>
    <row r="474" spans="2:27" ht="14.25" customHeight="1" x14ac:dyDescent="0.3"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</row>
    <row r="475" spans="2:27" ht="14.25" customHeight="1" x14ac:dyDescent="0.3"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</row>
    <row r="476" spans="2:27" ht="14.25" customHeight="1" x14ac:dyDescent="0.3"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</row>
    <row r="477" spans="2:27" ht="14.25" customHeight="1" x14ac:dyDescent="0.3"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</row>
    <row r="478" spans="2:27" ht="14.25" customHeight="1" x14ac:dyDescent="0.3"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</row>
    <row r="479" spans="2:27" ht="14.25" customHeight="1" x14ac:dyDescent="0.3"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</row>
    <row r="480" spans="2:27" ht="14.25" customHeight="1" x14ac:dyDescent="0.3"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</row>
    <row r="481" spans="2:27" ht="14.25" customHeight="1" x14ac:dyDescent="0.3"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</row>
    <row r="482" spans="2:27" ht="14.25" customHeight="1" x14ac:dyDescent="0.3"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</row>
    <row r="483" spans="2:27" ht="14.25" customHeight="1" x14ac:dyDescent="0.3"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</row>
    <row r="484" spans="2:27" ht="14.25" customHeight="1" x14ac:dyDescent="0.3"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</row>
    <row r="485" spans="2:27" ht="14.25" customHeight="1" x14ac:dyDescent="0.3"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</row>
    <row r="486" spans="2:27" ht="14.25" customHeight="1" x14ac:dyDescent="0.3"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</row>
    <row r="487" spans="2:27" ht="14.25" customHeight="1" x14ac:dyDescent="0.3"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</row>
    <row r="488" spans="2:27" ht="14.25" customHeight="1" x14ac:dyDescent="0.3"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</row>
    <row r="489" spans="2:27" ht="14.25" customHeight="1" x14ac:dyDescent="0.3"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</row>
    <row r="490" spans="2:27" ht="14.25" customHeight="1" x14ac:dyDescent="0.3"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</row>
    <row r="491" spans="2:27" ht="14.25" customHeight="1" x14ac:dyDescent="0.3"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</row>
    <row r="492" spans="2:27" ht="14.25" customHeight="1" x14ac:dyDescent="0.3"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</row>
    <row r="493" spans="2:27" ht="14.25" customHeight="1" x14ac:dyDescent="0.3"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</row>
    <row r="494" spans="2:27" ht="14.25" customHeight="1" x14ac:dyDescent="0.3"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</row>
    <row r="495" spans="2:27" ht="14.25" customHeight="1" x14ac:dyDescent="0.3"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</row>
    <row r="496" spans="2:27" ht="14.25" customHeight="1" x14ac:dyDescent="0.3"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</row>
    <row r="497" spans="2:27" ht="14.25" customHeight="1" x14ac:dyDescent="0.3"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</row>
    <row r="498" spans="2:27" ht="14.25" customHeight="1" x14ac:dyDescent="0.3"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</row>
    <row r="499" spans="2:27" ht="14.25" customHeight="1" x14ac:dyDescent="0.3"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</row>
    <row r="500" spans="2:27" ht="14.25" customHeight="1" x14ac:dyDescent="0.3"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</row>
    <row r="501" spans="2:27" ht="14.25" customHeight="1" x14ac:dyDescent="0.3"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</row>
    <row r="502" spans="2:27" ht="14.25" customHeight="1" x14ac:dyDescent="0.3"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</row>
    <row r="503" spans="2:27" ht="14.25" customHeight="1" x14ac:dyDescent="0.3"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</row>
    <row r="504" spans="2:27" ht="14.25" customHeight="1" x14ac:dyDescent="0.3"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</row>
    <row r="505" spans="2:27" ht="14.25" customHeight="1" x14ac:dyDescent="0.3"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</row>
    <row r="506" spans="2:27" ht="14.25" customHeight="1" x14ac:dyDescent="0.3"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</row>
    <row r="507" spans="2:27" ht="14.25" customHeight="1" x14ac:dyDescent="0.3"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</row>
    <row r="508" spans="2:27" ht="14.25" customHeight="1" x14ac:dyDescent="0.3"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  <c r="AA508" s="189"/>
    </row>
    <row r="509" spans="2:27" ht="14.25" customHeight="1" x14ac:dyDescent="0.3"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</row>
    <row r="510" spans="2:27" ht="14.25" customHeight="1" x14ac:dyDescent="0.3"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</row>
    <row r="511" spans="2:27" ht="14.25" customHeight="1" x14ac:dyDescent="0.3"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</row>
    <row r="512" spans="2:27" ht="14.25" customHeight="1" x14ac:dyDescent="0.3"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</row>
    <row r="513" spans="2:27" ht="14.25" customHeight="1" x14ac:dyDescent="0.3"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</row>
    <row r="514" spans="2:27" ht="14.25" customHeight="1" x14ac:dyDescent="0.3"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</row>
    <row r="515" spans="2:27" ht="14.25" customHeight="1" x14ac:dyDescent="0.3"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</row>
    <row r="516" spans="2:27" ht="14.25" customHeight="1" x14ac:dyDescent="0.3"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</row>
    <row r="517" spans="2:27" ht="14.25" customHeight="1" x14ac:dyDescent="0.3"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</row>
    <row r="518" spans="2:27" ht="14.25" customHeight="1" x14ac:dyDescent="0.3"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</row>
    <row r="519" spans="2:27" ht="14.25" customHeight="1" x14ac:dyDescent="0.3"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</row>
    <row r="520" spans="2:27" ht="14.25" customHeight="1" x14ac:dyDescent="0.3"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</row>
    <row r="521" spans="2:27" ht="14.25" customHeight="1" x14ac:dyDescent="0.3"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</row>
    <row r="522" spans="2:27" ht="14.25" customHeight="1" x14ac:dyDescent="0.3"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</row>
    <row r="523" spans="2:27" ht="14.25" customHeight="1" x14ac:dyDescent="0.3"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</row>
    <row r="524" spans="2:27" ht="14.25" customHeight="1" x14ac:dyDescent="0.3"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</row>
    <row r="525" spans="2:27" ht="14.25" customHeight="1" x14ac:dyDescent="0.3"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</row>
    <row r="526" spans="2:27" ht="14.25" customHeight="1" x14ac:dyDescent="0.3"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</row>
    <row r="527" spans="2:27" ht="14.25" customHeight="1" x14ac:dyDescent="0.3"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</row>
    <row r="528" spans="2:27" ht="14.25" customHeight="1" x14ac:dyDescent="0.3"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</row>
    <row r="529" spans="2:27" ht="14.25" customHeight="1" x14ac:dyDescent="0.3"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</row>
    <row r="530" spans="2:27" ht="14.25" customHeight="1" x14ac:dyDescent="0.3"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</row>
    <row r="531" spans="2:27" ht="14.25" customHeight="1" x14ac:dyDescent="0.3"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</row>
    <row r="532" spans="2:27" ht="14.25" customHeight="1" x14ac:dyDescent="0.3"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</row>
    <row r="533" spans="2:27" ht="14.25" customHeight="1" x14ac:dyDescent="0.3"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</row>
    <row r="534" spans="2:27" ht="14.25" customHeight="1" x14ac:dyDescent="0.3"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</row>
    <row r="535" spans="2:27" ht="14.25" customHeight="1" x14ac:dyDescent="0.3"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</row>
    <row r="536" spans="2:27" ht="14.25" customHeight="1" x14ac:dyDescent="0.3"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</row>
    <row r="537" spans="2:27" ht="14.25" customHeight="1" x14ac:dyDescent="0.3"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</row>
    <row r="538" spans="2:27" ht="14.25" customHeight="1" x14ac:dyDescent="0.3"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</row>
    <row r="539" spans="2:27" ht="14.25" customHeight="1" x14ac:dyDescent="0.3"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</row>
    <row r="540" spans="2:27" ht="14.25" customHeight="1" x14ac:dyDescent="0.3"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</row>
    <row r="541" spans="2:27" ht="14.25" customHeight="1" x14ac:dyDescent="0.3"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</row>
    <row r="542" spans="2:27" ht="14.25" customHeight="1" x14ac:dyDescent="0.3"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</row>
    <row r="543" spans="2:27" ht="14.25" customHeight="1" x14ac:dyDescent="0.3"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</row>
    <row r="544" spans="2:27" ht="14.25" customHeight="1" x14ac:dyDescent="0.3"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</row>
    <row r="545" spans="2:27" ht="14.25" customHeight="1" x14ac:dyDescent="0.3"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</row>
    <row r="546" spans="2:27" ht="14.25" customHeight="1" x14ac:dyDescent="0.3"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</row>
    <row r="547" spans="2:27" ht="14.25" customHeight="1" x14ac:dyDescent="0.3"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</row>
    <row r="548" spans="2:27" ht="14.25" customHeight="1" x14ac:dyDescent="0.3"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</row>
    <row r="549" spans="2:27" ht="14.25" customHeight="1" x14ac:dyDescent="0.3"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</row>
    <row r="550" spans="2:27" ht="14.25" customHeight="1" x14ac:dyDescent="0.3"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</row>
    <row r="551" spans="2:27" ht="14.25" customHeight="1" x14ac:dyDescent="0.3"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</row>
    <row r="552" spans="2:27" ht="14.25" customHeight="1" x14ac:dyDescent="0.3"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</row>
    <row r="553" spans="2:27" ht="14.25" customHeight="1" x14ac:dyDescent="0.3"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</row>
    <row r="554" spans="2:27" ht="14.25" customHeight="1" x14ac:dyDescent="0.3"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</row>
    <row r="555" spans="2:27" ht="14.25" customHeight="1" x14ac:dyDescent="0.3"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</row>
    <row r="556" spans="2:27" ht="14.25" customHeight="1" x14ac:dyDescent="0.3"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</row>
    <row r="557" spans="2:27" ht="14.25" customHeight="1" x14ac:dyDescent="0.3"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</row>
    <row r="558" spans="2:27" ht="14.25" customHeight="1" x14ac:dyDescent="0.3"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</row>
    <row r="559" spans="2:27" ht="14.25" customHeight="1" x14ac:dyDescent="0.3"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</row>
    <row r="560" spans="2:27" ht="14.25" customHeight="1" x14ac:dyDescent="0.3"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</row>
    <row r="561" spans="2:27" ht="14.25" customHeight="1" x14ac:dyDescent="0.3"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</row>
    <row r="562" spans="2:27" ht="14.25" customHeight="1" x14ac:dyDescent="0.3"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</row>
    <row r="563" spans="2:27" ht="14.25" customHeight="1" x14ac:dyDescent="0.3"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</row>
    <row r="564" spans="2:27" ht="14.25" customHeight="1" x14ac:dyDescent="0.3"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</row>
    <row r="565" spans="2:27" ht="14.25" customHeight="1" x14ac:dyDescent="0.3"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</row>
    <row r="566" spans="2:27" ht="14.25" customHeight="1" x14ac:dyDescent="0.3"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</row>
    <row r="567" spans="2:27" ht="14.25" customHeight="1" x14ac:dyDescent="0.3"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</row>
    <row r="568" spans="2:27" ht="14.25" customHeight="1" x14ac:dyDescent="0.3"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</row>
    <row r="569" spans="2:27" ht="14.25" customHeight="1" x14ac:dyDescent="0.3"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</row>
    <row r="570" spans="2:27" ht="14.25" customHeight="1" x14ac:dyDescent="0.3"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</row>
    <row r="571" spans="2:27" ht="14.25" customHeight="1" x14ac:dyDescent="0.3"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</row>
    <row r="572" spans="2:27" ht="14.25" customHeight="1" x14ac:dyDescent="0.3"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</row>
    <row r="573" spans="2:27" ht="14.25" customHeight="1" x14ac:dyDescent="0.3"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</row>
    <row r="574" spans="2:27" ht="14.25" customHeight="1" x14ac:dyDescent="0.3"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</row>
    <row r="575" spans="2:27" ht="14.25" customHeight="1" x14ac:dyDescent="0.3"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</row>
    <row r="576" spans="2:27" ht="14.25" customHeight="1" x14ac:dyDescent="0.3"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</row>
    <row r="577" spans="2:27" ht="14.25" customHeight="1" x14ac:dyDescent="0.3"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</row>
    <row r="578" spans="2:27" ht="14.25" customHeight="1" x14ac:dyDescent="0.3"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</row>
    <row r="579" spans="2:27" ht="14.25" customHeight="1" x14ac:dyDescent="0.3"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</row>
    <row r="580" spans="2:27" ht="14.25" customHeight="1" x14ac:dyDescent="0.3"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</row>
    <row r="581" spans="2:27" ht="14.25" customHeight="1" x14ac:dyDescent="0.3"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</row>
    <row r="582" spans="2:27" ht="14.25" customHeight="1" x14ac:dyDescent="0.3"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</row>
    <row r="583" spans="2:27" ht="14.25" customHeight="1" x14ac:dyDescent="0.3"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</row>
    <row r="584" spans="2:27" ht="14.25" customHeight="1" x14ac:dyDescent="0.3"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</row>
    <row r="585" spans="2:27" ht="14.25" customHeight="1" x14ac:dyDescent="0.3"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</row>
    <row r="586" spans="2:27" ht="14.25" customHeight="1" x14ac:dyDescent="0.3"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</row>
    <row r="587" spans="2:27" ht="14.25" customHeight="1" x14ac:dyDescent="0.3"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</row>
    <row r="588" spans="2:27" ht="14.25" customHeight="1" x14ac:dyDescent="0.3"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</row>
    <row r="589" spans="2:27" ht="14.25" customHeight="1" x14ac:dyDescent="0.3"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</row>
    <row r="590" spans="2:27" ht="14.25" customHeight="1" x14ac:dyDescent="0.3"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</row>
    <row r="591" spans="2:27" ht="14.25" customHeight="1" x14ac:dyDescent="0.3"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</row>
    <row r="592" spans="2:27" ht="14.25" customHeight="1" x14ac:dyDescent="0.3"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</row>
    <row r="593" spans="2:27" ht="14.25" customHeight="1" x14ac:dyDescent="0.3"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</row>
    <row r="594" spans="2:27" ht="14.25" customHeight="1" x14ac:dyDescent="0.3"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</row>
    <row r="595" spans="2:27" ht="14.25" customHeight="1" x14ac:dyDescent="0.3"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</row>
    <row r="596" spans="2:27" ht="14.25" customHeight="1" x14ac:dyDescent="0.3"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</row>
    <row r="597" spans="2:27" ht="14.25" customHeight="1" x14ac:dyDescent="0.3"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</row>
    <row r="598" spans="2:27" ht="14.25" customHeight="1" x14ac:dyDescent="0.3"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</row>
    <row r="599" spans="2:27" ht="14.25" customHeight="1" x14ac:dyDescent="0.3"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</row>
    <row r="600" spans="2:27" ht="14.25" customHeight="1" x14ac:dyDescent="0.3"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</row>
    <row r="601" spans="2:27" ht="14.25" customHeight="1" x14ac:dyDescent="0.3"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</row>
    <row r="602" spans="2:27" ht="14.25" customHeight="1" x14ac:dyDescent="0.3"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</row>
    <row r="603" spans="2:27" ht="14.25" customHeight="1" x14ac:dyDescent="0.3"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</row>
    <row r="604" spans="2:27" ht="14.25" customHeight="1" x14ac:dyDescent="0.3"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</row>
    <row r="605" spans="2:27" ht="14.25" customHeight="1" x14ac:dyDescent="0.3"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</row>
    <row r="606" spans="2:27" ht="14.25" customHeight="1" x14ac:dyDescent="0.3"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</row>
    <row r="607" spans="2:27" ht="14.25" customHeight="1" x14ac:dyDescent="0.3"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</row>
    <row r="608" spans="2:27" ht="14.25" customHeight="1" x14ac:dyDescent="0.3"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</row>
    <row r="609" spans="2:27" ht="14.25" customHeight="1" x14ac:dyDescent="0.3"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</row>
    <row r="610" spans="2:27" ht="14.25" customHeight="1" x14ac:dyDescent="0.3"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</row>
    <row r="611" spans="2:27" ht="14.25" customHeight="1" x14ac:dyDescent="0.3"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</row>
    <row r="612" spans="2:27" ht="14.25" customHeight="1" x14ac:dyDescent="0.3"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</row>
    <row r="613" spans="2:27" ht="14.25" customHeight="1" x14ac:dyDescent="0.3"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</row>
    <row r="614" spans="2:27" ht="14.25" customHeight="1" x14ac:dyDescent="0.3"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</row>
    <row r="615" spans="2:27" ht="14.25" customHeight="1" x14ac:dyDescent="0.3"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</row>
    <row r="616" spans="2:27" ht="14.25" customHeight="1" x14ac:dyDescent="0.3"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</row>
    <row r="617" spans="2:27" ht="14.25" customHeight="1" x14ac:dyDescent="0.3"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</row>
    <row r="618" spans="2:27" ht="14.25" customHeight="1" x14ac:dyDescent="0.3">
      <c r="B618" s="189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</row>
    <row r="619" spans="2:27" ht="14.25" customHeight="1" x14ac:dyDescent="0.3"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</row>
    <row r="620" spans="2:27" ht="14.25" customHeight="1" x14ac:dyDescent="0.3">
      <c r="B620" s="189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</row>
    <row r="621" spans="2:27" ht="14.25" customHeight="1" x14ac:dyDescent="0.3"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</row>
    <row r="622" spans="2:27" ht="14.25" customHeight="1" x14ac:dyDescent="0.3">
      <c r="B622" s="189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</row>
    <row r="623" spans="2:27" ht="14.25" customHeight="1" x14ac:dyDescent="0.3"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</row>
    <row r="624" spans="2:27" ht="14.25" customHeight="1" x14ac:dyDescent="0.3"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</row>
    <row r="625" spans="2:27" ht="14.25" customHeight="1" x14ac:dyDescent="0.3"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</row>
    <row r="626" spans="2:27" ht="14.25" customHeight="1" x14ac:dyDescent="0.3">
      <c r="B626" s="189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</row>
    <row r="627" spans="2:27" ht="14.25" customHeight="1" x14ac:dyDescent="0.3"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</row>
    <row r="628" spans="2:27" ht="14.25" customHeight="1" x14ac:dyDescent="0.3"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</row>
    <row r="629" spans="2:27" ht="14.25" customHeight="1" x14ac:dyDescent="0.3"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</row>
    <row r="630" spans="2:27" ht="14.25" customHeight="1" x14ac:dyDescent="0.3"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</row>
    <row r="631" spans="2:27" ht="14.25" customHeight="1" x14ac:dyDescent="0.3">
      <c r="B631" s="189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</row>
    <row r="632" spans="2:27" ht="14.25" customHeight="1" x14ac:dyDescent="0.3">
      <c r="B632" s="189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</row>
    <row r="633" spans="2:27" ht="14.25" customHeight="1" x14ac:dyDescent="0.3"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</row>
    <row r="634" spans="2:27" ht="14.25" customHeight="1" x14ac:dyDescent="0.3"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  <c r="AA634" s="189"/>
    </row>
    <row r="635" spans="2:27" ht="14.25" customHeight="1" x14ac:dyDescent="0.3"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</row>
    <row r="636" spans="2:27" ht="14.25" customHeight="1" x14ac:dyDescent="0.3"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</row>
    <row r="637" spans="2:27" ht="14.25" customHeight="1" x14ac:dyDescent="0.3"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  <c r="AA637" s="189"/>
    </row>
    <row r="638" spans="2:27" ht="14.25" customHeight="1" x14ac:dyDescent="0.3">
      <c r="B638" s="189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</row>
    <row r="639" spans="2:27" ht="14.25" customHeight="1" x14ac:dyDescent="0.3"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</row>
    <row r="640" spans="2:27" ht="14.25" customHeight="1" x14ac:dyDescent="0.3">
      <c r="B640" s="189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</row>
    <row r="641" spans="2:27" ht="14.25" customHeight="1" x14ac:dyDescent="0.3"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</row>
    <row r="642" spans="2:27" ht="14.25" customHeight="1" x14ac:dyDescent="0.3"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</row>
    <row r="643" spans="2:27" ht="14.25" customHeight="1" x14ac:dyDescent="0.3"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</row>
    <row r="644" spans="2:27" ht="14.25" customHeight="1" x14ac:dyDescent="0.3">
      <c r="B644" s="189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</row>
    <row r="645" spans="2:27" ht="14.25" customHeight="1" x14ac:dyDescent="0.3">
      <c r="B645" s="189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</row>
    <row r="646" spans="2:27" ht="14.25" customHeight="1" x14ac:dyDescent="0.3">
      <c r="B646" s="189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</row>
    <row r="647" spans="2:27" ht="14.25" customHeight="1" x14ac:dyDescent="0.3"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</row>
    <row r="648" spans="2:27" ht="14.25" customHeight="1" x14ac:dyDescent="0.3">
      <c r="B648" s="189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</row>
    <row r="649" spans="2:27" ht="14.25" customHeight="1" x14ac:dyDescent="0.3">
      <c r="B649" s="189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</row>
    <row r="650" spans="2:27" ht="14.25" customHeight="1" x14ac:dyDescent="0.3"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</row>
    <row r="651" spans="2:27" ht="14.25" customHeight="1" x14ac:dyDescent="0.3"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</row>
    <row r="652" spans="2:27" ht="14.25" customHeight="1" x14ac:dyDescent="0.3">
      <c r="B652" s="189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</row>
    <row r="653" spans="2:27" ht="14.25" customHeight="1" x14ac:dyDescent="0.3"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</row>
    <row r="654" spans="2:27" ht="14.25" customHeight="1" x14ac:dyDescent="0.3"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</row>
    <row r="655" spans="2:27" ht="14.25" customHeight="1" x14ac:dyDescent="0.3"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</row>
    <row r="656" spans="2:27" ht="14.25" customHeight="1" x14ac:dyDescent="0.3">
      <c r="B656" s="189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</row>
    <row r="657" spans="2:27" ht="14.25" customHeight="1" x14ac:dyDescent="0.3">
      <c r="B657" s="189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</row>
    <row r="658" spans="2:27" ht="14.25" customHeight="1" x14ac:dyDescent="0.3"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</row>
    <row r="659" spans="2:27" ht="14.25" customHeight="1" x14ac:dyDescent="0.3">
      <c r="B659" s="189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  <c r="AA659" s="189"/>
    </row>
    <row r="660" spans="2:27" ht="14.25" customHeight="1" x14ac:dyDescent="0.3"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  <c r="AA660" s="189"/>
    </row>
    <row r="661" spans="2:27" ht="14.25" customHeight="1" x14ac:dyDescent="0.3">
      <c r="B661" s="189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</row>
    <row r="662" spans="2:27" ht="14.25" customHeight="1" x14ac:dyDescent="0.3"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</row>
    <row r="663" spans="2:27" ht="14.25" customHeight="1" x14ac:dyDescent="0.3">
      <c r="B663" s="189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</row>
    <row r="664" spans="2:27" ht="14.25" customHeight="1" x14ac:dyDescent="0.3"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</row>
    <row r="665" spans="2:27" ht="14.25" customHeight="1" x14ac:dyDescent="0.3"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  <c r="AA665" s="189"/>
    </row>
    <row r="666" spans="2:27" ht="14.25" customHeight="1" x14ac:dyDescent="0.3"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</row>
    <row r="667" spans="2:27" ht="14.25" customHeight="1" x14ac:dyDescent="0.3">
      <c r="B667" s="189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</row>
    <row r="668" spans="2:27" ht="14.25" customHeight="1" x14ac:dyDescent="0.3">
      <c r="B668" s="189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</row>
    <row r="669" spans="2:27" ht="14.25" customHeight="1" x14ac:dyDescent="0.3">
      <c r="B669" s="189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  <c r="AA669" s="189"/>
    </row>
    <row r="670" spans="2:27" ht="14.25" customHeight="1" x14ac:dyDescent="0.3"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  <c r="AA670" s="189"/>
    </row>
    <row r="671" spans="2:27" ht="14.25" customHeight="1" x14ac:dyDescent="0.3">
      <c r="B671" s="189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  <c r="AA671" s="189"/>
    </row>
    <row r="672" spans="2:27" ht="14.25" customHeight="1" x14ac:dyDescent="0.3"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  <c r="AA672" s="189"/>
    </row>
    <row r="673" spans="2:27" ht="14.25" customHeight="1" x14ac:dyDescent="0.3">
      <c r="B673" s="189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  <c r="AA673" s="189"/>
    </row>
    <row r="674" spans="2:27" ht="14.25" customHeight="1" x14ac:dyDescent="0.3">
      <c r="B674" s="189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</row>
    <row r="675" spans="2:27" ht="14.25" customHeight="1" x14ac:dyDescent="0.3">
      <c r="B675" s="189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</row>
    <row r="676" spans="2:27" ht="14.25" customHeight="1" x14ac:dyDescent="0.3">
      <c r="B676" s="189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</row>
    <row r="677" spans="2:27" ht="14.25" customHeight="1" x14ac:dyDescent="0.3">
      <c r="B677" s="189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</row>
    <row r="678" spans="2:27" ht="14.25" customHeight="1" x14ac:dyDescent="0.3"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</row>
    <row r="679" spans="2:27" ht="14.25" customHeight="1" x14ac:dyDescent="0.3">
      <c r="B679" s="189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  <c r="AA679" s="189"/>
    </row>
    <row r="680" spans="2:27" ht="14.25" customHeight="1" x14ac:dyDescent="0.3"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</row>
    <row r="681" spans="2:27" ht="14.25" customHeight="1" x14ac:dyDescent="0.3">
      <c r="B681" s="189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</row>
    <row r="682" spans="2:27" ht="14.25" customHeight="1" x14ac:dyDescent="0.3">
      <c r="B682" s="189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</row>
    <row r="683" spans="2:27" ht="14.25" customHeight="1" x14ac:dyDescent="0.3"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</row>
    <row r="684" spans="2:27" ht="14.25" customHeight="1" x14ac:dyDescent="0.3"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</row>
    <row r="685" spans="2:27" ht="14.25" customHeight="1" x14ac:dyDescent="0.3">
      <c r="B685" s="189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</row>
    <row r="686" spans="2:27" ht="14.25" customHeight="1" x14ac:dyDescent="0.3">
      <c r="B686" s="189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</row>
    <row r="687" spans="2:27" ht="14.25" customHeight="1" x14ac:dyDescent="0.3"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</row>
    <row r="688" spans="2:27" ht="14.25" customHeight="1" x14ac:dyDescent="0.3"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</row>
    <row r="689" spans="2:27" ht="14.25" customHeight="1" x14ac:dyDescent="0.3">
      <c r="B689" s="189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</row>
    <row r="690" spans="2:27" ht="14.25" customHeight="1" x14ac:dyDescent="0.3">
      <c r="B690" s="189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</row>
    <row r="691" spans="2:27" ht="14.25" customHeight="1" x14ac:dyDescent="0.3">
      <c r="B691" s="189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</row>
    <row r="692" spans="2:27" ht="14.25" customHeight="1" x14ac:dyDescent="0.3">
      <c r="B692" s="189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</row>
    <row r="693" spans="2:27" ht="14.25" customHeight="1" x14ac:dyDescent="0.3">
      <c r="B693" s="189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</row>
    <row r="694" spans="2:27" ht="14.25" customHeight="1" x14ac:dyDescent="0.3"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</row>
    <row r="695" spans="2:27" ht="14.25" customHeight="1" x14ac:dyDescent="0.3">
      <c r="B695" s="189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</row>
    <row r="696" spans="2:27" ht="14.25" customHeight="1" x14ac:dyDescent="0.3">
      <c r="B696" s="189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</row>
    <row r="697" spans="2:27" ht="14.25" customHeight="1" x14ac:dyDescent="0.3"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</row>
    <row r="698" spans="2:27" ht="14.25" customHeight="1" x14ac:dyDescent="0.3">
      <c r="B698" s="189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</row>
    <row r="699" spans="2:27" ht="14.25" customHeight="1" x14ac:dyDescent="0.3">
      <c r="B699" s="189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</row>
    <row r="700" spans="2:27" ht="14.25" customHeight="1" x14ac:dyDescent="0.3">
      <c r="B700" s="189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</row>
    <row r="701" spans="2:27" ht="14.25" customHeight="1" x14ac:dyDescent="0.3"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</row>
    <row r="702" spans="2:27" ht="14.25" customHeight="1" x14ac:dyDescent="0.3">
      <c r="B702" s="189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  <c r="AA702" s="189"/>
    </row>
    <row r="703" spans="2:27" ht="14.25" customHeight="1" x14ac:dyDescent="0.3"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</row>
    <row r="704" spans="2:27" ht="14.25" customHeight="1" x14ac:dyDescent="0.3">
      <c r="B704" s="189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</row>
    <row r="705" spans="2:27" ht="14.25" customHeight="1" x14ac:dyDescent="0.3"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</row>
    <row r="706" spans="2:27" ht="14.25" customHeight="1" x14ac:dyDescent="0.3"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</row>
    <row r="707" spans="2:27" ht="14.25" customHeight="1" x14ac:dyDescent="0.3">
      <c r="B707" s="189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  <c r="AA707" s="189"/>
    </row>
    <row r="708" spans="2:27" ht="14.25" customHeight="1" x14ac:dyDescent="0.3"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</row>
    <row r="709" spans="2:27" ht="14.25" customHeight="1" x14ac:dyDescent="0.3">
      <c r="B709" s="189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</row>
    <row r="710" spans="2:27" ht="14.25" customHeight="1" x14ac:dyDescent="0.3">
      <c r="B710" s="189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</row>
    <row r="711" spans="2:27" ht="14.25" customHeight="1" x14ac:dyDescent="0.3">
      <c r="B711" s="189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</row>
    <row r="712" spans="2:27" ht="14.25" customHeight="1" x14ac:dyDescent="0.3">
      <c r="B712" s="189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</row>
    <row r="713" spans="2:27" ht="14.25" customHeight="1" x14ac:dyDescent="0.3">
      <c r="B713" s="189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</row>
    <row r="714" spans="2:27" ht="14.25" customHeight="1" x14ac:dyDescent="0.3">
      <c r="B714" s="189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</row>
    <row r="715" spans="2:27" ht="14.25" customHeight="1" x14ac:dyDescent="0.3">
      <c r="B715" s="189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  <c r="AA715" s="189"/>
    </row>
    <row r="716" spans="2:27" ht="14.25" customHeight="1" x14ac:dyDescent="0.3">
      <c r="B716" s="189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</row>
    <row r="717" spans="2:27" ht="14.25" customHeight="1" x14ac:dyDescent="0.3">
      <c r="B717" s="189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</row>
    <row r="718" spans="2:27" ht="14.25" customHeight="1" x14ac:dyDescent="0.3">
      <c r="B718" s="189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</row>
    <row r="719" spans="2:27" ht="14.25" customHeight="1" x14ac:dyDescent="0.3">
      <c r="B719" s="189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</row>
    <row r="720" spans="2:27" ht="14.25" customHeight="1" x14ac:dyDescent="0.3">
      <c r="B720" s="189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  <c r="AA720" s="189"/>
    </row>
    <row r="721" spans="2:27" ht="14.25" customHeight="1" x14ac:dyDescent="0.3">
      <c r="B721" s="189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  <c r="AA721" s="189"/>
    </row>
    <row r="722" spans="2:27" ht="14.25" customHeight="1" x14ac:dyDescent="0.3">
      <c r="B722" s="189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</row>
    <row r="723" spans="2:27" ht="14.25" customHeight="1" x14ac:dyDescent="0.3">
      <c r="B723" s="189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</row>
    <row r="724" spans="2:27" ht="14.25" customHeight="1" x14ac:dyDescent="0.3">
      <c r="B724" s="189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</row>
    <row r="725" spans="2:27" ht="14.25" customHeight="1" x14ac:dyDescent="0.3">
      <c r="B725" s="189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</row>
    <row r="726" spans="2:27" ht="14.25" customHeight="1" x14ac:dyDescent="0.3">
      <c r="B726" s="189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</row>
    <row r="727" spans="2:27" ht="14.25" customHeight="1" x14ac:dyDescent="0.3">
      <c r="B727" s="189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</row>
    <row r="728" spans="2:27" ht="14.25" customHeight="1" x14ac:dyDescent="0.3">
      <c r="B728" s="189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</row>
    <row r="729" spans="2:27" ht="14.25" customHeight="1" x14ac:dyDescent="0.3"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</row>
    <row r="730" spans="2:27" ht="14.25" customHeight="1" x14ac:dyDescent="0.3"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  <c r="AA730" s="189"/>
    </row>
    <row r="731" spans="2:27" ht="14.25" customHeight="1" x14ac:dyDescent="0.3">
      <c r="B731" s="189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</row>
    <row r="732" spans="2:27" ht="14.25" customHeight="1" x14ac:dyDescent="0.3">
      <c r="B732" s="189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</row>
    <row r="733" spans="2:27" ht="14.25" customHeight="1" x14ac:dyDescent="0.3"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</row>
    <row r="734" spans="2:27" ht="14.25" customHeight="1" x14ac:dyDescent="0.3"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</row>
    <row r="735" spans="2:27" ht="14.25" customHeight="1" x14ac:dyDescent="0.3"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  <c r="AA735" s="189"/>
    </row>
    <row r="736" spans="2:27" ht="14.25" customHeight="1" x14ac:dyDescent="0.3"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  <c r="AA736" s="189"/>
    </row>
    <row r="737" spans="2:27" ht="14.25" customHeight="1" x14ac:dyDescent="0.3">
      <c r="B737" s="189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  <c r="AA737" s="189"/>
    </row>
    <row r="738" spans="2:27" ht="14.25" customHeight="1" x14ac:dyDescent="0.3">
      <c r="B738" s="189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  <c r="AA738" s="189"/>
    </row>
    <row r="739" spans="2:27" ht="14.25" customHeight="1" x14ac:dyDescent="0.3"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  <c r="AA739" s="189"/>
    </row>
    <row r="740" spans="2:27" ht="14.25" customHeight="1" x14ac:dyDescent="0.3">
      <c r="B740" s="189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  <c r="AA740" s="189"/>
    </row>
    <row r="741" spans="2:27" ht="14.25" customHeight="1" x14ac:dyDescent="0.3">
      <c r="B741" s="189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</row>
    <row r="742" spans="2:27" ht="14.25" customHeight="1" x14ac:dyDescent="0.3"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</row>
    <row r="743" spans="2:27" ht="14.25" customHeight="1" x14ac:dyDescent="0.3"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  <c r="AA743" s="189"/>
    </row>
    <row r="744" spans="2:27" ht="14.25" customHeight="1" x14ac:dyDescent="0.3"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  <c r="AA744" s="189"/>
    </row>
    <row r="745" spans="2:27" ht="14.25" customHeight="1" x14ac:dyDescent="0.3">
      <c r="B745" s="189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</row>
    <row r="746" spans="2:27" ht="14.25" customHeight="1" x14ac:dyDescent="0.3">
      <c r="B746" s="189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</row>
    <row r="747" spans="2:27" ht="14.25" customHeight="1" x14ac:dyDescent="0.3">
      <c r="B747" s="189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</row>
    <row r="748" spans="2:27" ht="14.25" customHeight="1" x14ac:dyDescent="0.3"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</row>
    <row r="749" spans="2:27" ht="14.25" customHeight="1" x14ac:dyDescent="0.3">
      <c r="B749" s="189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  <c r="AA749" s="189"/>
    </row>
    <row r="750" spans="2:27" ht="14.25" customHeight="1" x14ac:dyDescent="0.3"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</row>
    <row r="751" spans="2:27" ht="14.25" customHeight="1" x14ac:dyDescent="0.3"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</row>
    <row r="752" spans="2:27" ht="14.25" customHeight="1" x14ac:dyDescent="0.3"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</row>
    <row r="753" spans="2:27" ht="14.25" customHeight="1" x14ac:dyDescent="0.3"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</row>
    <row r="754" spans="2:27" ht="14.25" customHeight="1" x14ac:dyDescent="0.3">
      <c r="B754" s="189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</row>
    <row r="755" spans="2:27" ht="14.25" customHeight="1" x14ac:dyDescent="0.3">
      <c r="B755" s="189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</row>
    <row r="756" spans="2:27" ht="14.25" customHeight="1" x14ac:dyDescent="0.3"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</row>
    <row r="757" spans="2:27" ht="14.25" customHeight="1" x14ac:dyDescent="0.3">
      <c r="B757" s="189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  <c r="AA757" s="189"/>
    </row>
    <row r="758" spans="2:27" ht="14.25" customHeight="1" x14ac:dyDescent="0.3">
      <c r="B758" s="189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</row>
    <row r="759" spans="2:27" ht="14.25" customHeight="1" x14ac:dyDescent="0.3">
      <c r="B759" s="189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</row>
    <row r="760" spans="2:27" ht="14.25" customHeight="1" x14ac:dyDescent="0.3"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</row>
    <row r="761" spans="2:27" ht="14.25" customHeight="1" x14ac:dyDescent="0.3">
      <c r="B761" s="189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</row>
    <row r="762" spans="2:27" ht="14.25" customHeight="1" x14ac:dyDescent="0.3">
      <c r="B762" s="189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</row>
    <row r="763" spans="2:27" ht="14.25" customHeight="1" x14ac:dyDescent="0.3">
      <c r="B763" s="189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  <c r="AA763" s="189"/>
    </row>
    <row r="764" spans="2:27" ht="14.25" customHeight="1" x14ac:dyDescent="0.3">
      <c r="B764" s="189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</row>
    <row r="765" spans="2:27" ht="14.25" customHeight="1" x14ac:dyDescent="0.3">
      <c r="B765" s="189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</row>
    <row r="766" spans="2:27" ht="14.25" customHeight="1" x14ac:dyDescent="0.3">
      <c r="B766" s="189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</row>
    <row r="767" spans="2:27" ht="14.25" customHeight="1" x14ac:dyDescent="0.3">
      <c r="B767" s="189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</row>
    <row r="768" spans="2:27" ht="14.25" customHeight="1" x14ac:dyDescent="0.3">
      <c r="B768" s="189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</row>
    <row r="769" spans="2:27" ht="14.25" customHeight="1" x14ac:dyDescent="0.3">
      <c r="B769" s="189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</row>
    <row r="770" spans="2:27" ht="14.25" customHeight="1" x14ac:dyDescent="0.3">
      <c r="B770" s="189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</row>
    <row r="771" spans="2:27" ht="14.25" customHeight="1" x14ac:dyDescent="0.3">
      <c r="B771" s="189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</row>
    <row r="772" spans="2:27" ht="14.25" customHeight="1" x14ac:dyDescent="0.3">
      <c r="B772" s="189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  <c r="AA772" s="189"/>
    </row>
    <row r="773" spans="2:27" ht="14.25" customHeight="1" x14ac:dyDescent="0.3"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</row>
    <row r="774" spans="2:27" ht="14.25" customHeight="1" x14ac:dyDescent="0.3">
      <c r="B774" s="189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</row>
    <row r="775" spans="2:27" ht="14.25" customHeight="1" x14ac:dyDescent="0.3"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  <c r="AA775" s="189"/>
    </row>
    <row r="776" spans="2:27" ht="14.25" customHeight="1" x14ac:dyDescent="0.3"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  <c r="AA776" s="189"/>
    </row>
    <row r="777" spans="2:27" ht="14.25" customHeight="1" x14ac:dyDescent="0.3"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  <c r="AA777" s="189"/>
    </row>
    <row r="778" spans="2:27" ht="14.25" customHeight="1" x14ac:dyDescent="0.3"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  <c r="AA778" s="189"/>
    </row>
    <row r="779" spans="2:27" ht="14.25" customHeight="1" x14ac:dyDescent="0.3"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  <c r="AA779" s="189"/>
    </row>
    <row r="780" spans="2:27" ht="14.25" customHeight="1" x14ac:dyDescent="0.3"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  <c r="AA780" s="189"/>
    </row>
    <row r="781" spans="2:27" ht="14.25" customHeight="1" x14ac:dyDescent="0.3"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  <c r="AA781" s="189"/>
    </row>
    <row r="782" spans="2:27" ht="14.25" customHeight="1" x14ac:dyDescent="0.3"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  <c r="AA782" s="189"/>
    </row>
    <row r="783" spans="2:27" ht="14.25" customHeight="1" x14ac:dyDescent="0.3"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  <c r="AA783" s="189"/>
    </row>
    <row r="784" spans="2:27" ht="14.25" customHeight="1" x14ac:dyDescent="0.3"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</row>
    <row r="785" spans="2:27" ht="14.25" customHeight="1" x14ac:dyDescent="0.3"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</row>
    <row r="786" spans="2:27" ht="14.25" customHeight="1" x14ac:dyDescent="0.3"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  <c r="AA786" s="189"/>
    </row>
    <row r="787" spans="2:27" ht="14.25" customHeight="1" x14ac:dyDescent="0.3"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</row>
    <row r="788" spans="2:27" ht="14.25" customHeight="1" x14ac:dyDescent="0.3"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</row>
    <row r="789" spans="2:27" ht="14.25" customHeight="1" x14ac:dyDescent="0.3"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</row>
    <row r="790" spans="2:27" ht="14.25" customHeight="1" x14ac:dyDescent="0.3"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</row>
    <row r="791" spans="2:27" ht="14.25" customHeight="1" x14ac:dyDescent="0.3"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  <c r="AA791" s="189"/>
    </row>
    <row r="792" spans="2:27" ht="14.25" customHeight="1" x14ac:dyDescent="0.3"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</row>
    <row r="793" spans="2:27" ht="14.25" customHeight="1" x14ac:dyDescent="0.3"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</row>
    <row r="794" spans="2:27" ht="14.25" customHeight="1" x14ac:dyDescent="0.3"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  <c r="AA794" s="189"/>
    </row>
    <row r="795" spans="2:27" ht="14.25" customHeight="1" x14ac:dyDescent="0.3"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</row>
    <row r="796" spans="2:27" ht="14.25" customHeight="1" x14ac:dyDescent="0.3"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</row>
    <row r="797" spans="2:27" ht="14.25" customHeight="1" x14ac:dyDescent="0.3"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</row>
    <row r="798" spans="2:27" ht="14.25" customHeight="1" x14ac:dyDescent="0.3"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</row>
    <row r="799" spans="2:27" ht="14.25" customHeight="1" x14ac:dyDescent="0.3"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</row>
    <row r="800" spans="2:27" ht="14.25" customHeight="1" x14ac:dyDescent="0.3"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</row>
    <row r="801" spans="2:27" ht="14.25" customHeight="1" x14ac:dyDescent="0.3"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</row>
    <row r="802" spans="2:27" ht="14.25" customHeight="1" x14ac:dyDescent="0.3"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</row>
    <row r="803" spans="2:27" ht="14.25" customHeight="1" x14ac:dyDescent="0.3"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</row>
    <row r="804" spans="2:27" ht="14.25" customHeight="1" x14ac:dyDescent="0.3"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</row>
    <row r="805" spans="2:27" ht="14.25" customHeight="1" x14ac:dyDescent="0.3">
      <c r="B805" s="189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</row>
    <row r="806" spans="2:27" ht="14.25" customHeight="1" x14ac:dyDescent="0.3">
      <c r="B806" s="189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</row>
    <row r="807" spans="2:27" ht="14.25" customHeight="1" x14ac:dyDescent="0.3"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</row>
    <row r="808" spans="2:27" ht="14.25" customHeight="1" x14ac:dyDescent="0.3"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  <c r="AA808" s="189"/>
    </row>
    <row r="809" spans="2:27" ht="14.25" customHeight="1" x14ac:dyDescent="0.3"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</row>
    <row r="810" spans="2:27" ht="14.25" customHeight="1" x14ac:dyDescent="0.3">
      <c r="B810" s="189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</row>
    <row r="811" spans="2:27" ht="14.25" customHeight="1" x14ac:dyDescent="0.3">
      <c r="B811" s="189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</row>
    <row r="812" spans="2:27" ht="14.25" customHeight="1" x14ac:dyDescent="0.3"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</row>
    <row r="813" spans="2:27" ht="14.25" customHeight="1" x14ac:dyDescent="0.3">
      <c r="B813" s="189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</row>
    <row r="814" spans="2:27" ht="14.25" customHeight="1" x14ac:dyDescent="0.3">
      <c r="B814" s="189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</row>
    <row r="815" spans="2:27" ht="14.25" customHeight="1" x14ac:dyDescent="0.3">
      <c r="B815" s="189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</row>
    <row r="816" spans="2:27" ht="14.25" customHeight="1" x14ac:dyDescent="0.3"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</row>
    <row r="817" spans="2:27" ht="14.25" customHeight="1" x14ac:dyDescent="0.3">
      <c r="B817" s="189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  <c r="AA817" s="189"/>
    </row>
    <row r="818" spans="2:27" ht="14.25" customHeight="1" x14ac:dyDescent="0.3">
      <c r="B818" s="189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</row>
    <row r="819" spans="2:27" ht="14.25" customHeight="1" x14ac:dyDescent="0.3">
      <c r="B819" s="189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</row>
    <row r="820" spans="2:27" ht="14.25" customHeight="1" x14ac:dyDescent="0.3"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</row>
    <row r="821" spans="2:27" ht="14.25" customHeight="1" x14ac:dyDescent="0.3">
      <c r="B821" s="189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</row>
    <row r="822" spans="2:27" ht="14.25" customHeight="1" x14ac:dyDescent="0.3"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  <c r="AA822" s="189"/>
    </row>
    <row r="823" spans="2:27" ht="14.25" customHeight="1" x14ac:dyDescent="0.3"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</row>
    <row r="824" spans="2:27" ht="14.25" customHeight="1" x14ac:dyDescent="0.3"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</row>
    <row r="825" spans="2:27" ht="14.25" customHeight="1" x14ac:dyDescent="0.3">
      <c r="B825" s="189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</row>
    <row r="826" spans="2:27" ht="14.25" customHeight="1" x14ac:dyDescent="0.3">
      <c r="B826" s="189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</row>
    <row r="827" spans="2:27" ht="14.25" customHeight="1" x14ac:dyDescent="0.3">
      <c r="B827" s="189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</row>
    <row r="828" spans="2:27" ht="14.25" customHeight="1" x14ac:dyDescent="0.3">
      <c r="B828" s="189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</row>
    <row r="829" spans="2:27" ht="14.25" customHeight="1" x14ac:dyDescent="0.3">
      <c r="B829" s="189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</row>
    <row r="830" spans="2:27" ht="14.25" customHeight="1" x14ac:dyDescent="0.3">
      <c r="B830" s="189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  <c r="AA830" s="189"/>
    </row>
    <row r="831" spans="2:27" ht="14.25" customHeight="1" x14ac:dyDescent="0.3">
      <c r="B831" s="189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</row>
    <row r="832" spans="2:27" ht="14.25" customHeight="1" x14ac:dyDescent="0.3">
      <c r="B832" s="189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</row>
    <row r="833" spans="2:27" ht="14.25" customHeight="1" x14ac:dyDescent="0.3">
      <c r="B833" s="189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</row>
    <row r="834" spans="2:27" ht="14.25" customHeight="1" x14ac:dyDescent="0.3"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</row>
    <row r="835" spans="2:27" ht="14.25" customHeight="1" x14ac:dyDescent="0.3">
      <c r="B835" s="189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</row>
    <row r="836" spans="2:27" ht="14.25" customHeight="1" x14ac:dyDescent="0.3"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  <c r="AA836" s="189"/>
    </row>
    <row r="837" spans="2:27" ht="14.25" customHeight="1" x14ac:dyDescent="0.3">
      <c r="B837" s="189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</row>
    <row r="838" spans="2:27" ht="14.25" customHeight="1" x14ac:dyDescent="0.3"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</row>
    <row r="839" spans="2:27" ht="14.25" customHeight="1" x14ac:dyDescent="0.3">
      <c r="B839" s="189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</row>
    <row r="840" spans="2:27" ht="14.25" customHeight="1" x14ac:dyDescent="0.3">
      <c r="B840" s="189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</row>
    <row r="841" spans="2:27" ht="14.25" customHeight="1" x14ac:dyDescent="0.3">
      <c r="B841" s="189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</row>
    <row r="842" spans="2:27" ht="14.25" customHeight="1" x14ac:dyDescent="0.3"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</row>
    <row r="843" spans="2:27" ht="14.25" customHeight="1" x14ac:dyDescent="0.3">
      <c r="B843" s="189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</row>
    <row r="844" spans="2:27" ht="14.25" customHeight="1" x14ac:dyDescent="0.3">
      <c r="B844" s="189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</row>
    <row r="845" spans="2:27" ht="14.25" customHeight="1" x14ac:dyDescent="0.3">
      <c r="B845" s="189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  <c r="AA845" s="189"/>
    </row>
    <row r="846" spans="2:27" ht="14.25" customHeight="1" x14ac:dyDescent="0.3">
      <c r="B846" s="189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  <c r="AA846" s="189"/>
    </row>
    <row r="847" spans="2:27" ht="14.25" customHeight="1" x14ac:dyDescent="0.3">
      <c r="B847" s="189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  <c r="AA847" s="189"/>
    </row>
    <row r="848" spans="2:27" ht="14.25" customHeight="1" x14ac:dyDescent="0.3"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</row>
    <row r="849" spans="2:27" ht="14.25" customHeight="1" x14ac:dyDescent="0.3">
      <c r="B849" s="189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</row>
    <row r="850" spans="2:27" ht="14.25" customHeight="1" x14ac:dyDescent="0.3">
      <c r="B850" s="189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  <c r="AA850" s="189"/>
    </row>
    <row r="851" spans="2:27" ht="14.25" customHeight="1" x14ac:dyDescent="0.3">
      <c r="B851" s="189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</row>
    <row r="852" spans="2:27" ht="14.25" customHeight="1" x14ac:dyDescent="0.3"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</row>
    <row r="853" spans="2:27" ht="14.25" customHeight="1" x14ac:dyDescent="0.3">
      <c r="B853" s="189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</row>
    <row r="854" spans="2:27" ht="14.25" customHeight="1" x14ac:dyDescent="0.3">
      <c r="B854" s="189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</row>
    <row r="855" spans="2:27" ht="14.25" customHeight="1" x14ac:dyDescent="0.3">
      <c r="B855" s="189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</row>
    <row r="856" spans="2:27" ht="14.25" customHeight="1" x14ac:dyDescent="0.3">
      <c r="B856" s="189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</row>
    <row r="857" spans="2:27" ht="14.25" customHeight="1" x14ac:dyDescent="0.3">
      <c r="B857" s="189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  <c r="AA857" s="189"/>
    </row>
    <row r="858" spans="2:27" ht="14.25" customHeight="1" x14ac:dyDescent="0.3">
      <c r="B858" s="189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  <c r="AA858" s="189"/>
    </row>
    <row r="859" spans="2:27" ht="14.25" customHeight="1" x14ac:dyDescent="0.3">
      <c r="B859" s="189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  <c r="AA859" s="189"/>
    </row>
    <row r="860" spans="2:27" ht="14.25" customHeight="1" x14ac:dyDescent="0.3">
      <c r="B860" s="189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  <c r="AA860" s="189"/>
    </row>
    <row r="861" spans="2:27" ht="14.25" customHeight="1" x14ac:dyDescent="0.3"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</row>
    <row r="862" spans="2:27" ht="14.25" customHeight="1" x14ac:dyDescent="0.3">
      <c r="B862" s="189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</row>
    <row r="863" spans="2:27" ht="14.25" customHeight="1" x14ac:dyDescent="0.3">
      <c r="B863" s="189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</row>
    <row r="864" spans="2:27" ht="14.25" customHeight="1" x14ac:dyDescent="0.3"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  <c r="Z864" s="189"/>
      <c r="AA864" s="189"/>
    </row>
    <row r="865" spans="2:27" ht="14.25" customHeight="1" x14ac:dyDescent="0.3">
      <c r="B865" s="189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</row>
    <row r="866" spans="2:27" ht="14.25" customHeight="1" x14ac:dyDescent="0.3">
      <c r="B866" s="189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</row>
    <row r="867" spans="2:27" ht="14.25" customHeight="1" x14ac:dyDescent="0.3">
      <c r="B867" s="189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</row>
    <row r="868" spans="2:27" ht="14.25" customHeight="1" x14ac:dyDescent="0.3">
      <c r="B868" s="189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</row>
    <row r="869" spans="2:27" ht="14.25" customHeight="1" x14ac:dyDescent="0.3">
      <c r="B869" s="189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</row>
    <row r="870" spans="2:27" ht="14.25" customHeight="1" x14ac:dyDescent="0.3"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</row>
    <row r="871" spans="2:27" ht="14.25" customHeight="1" x14ac:dyDescent="0.3">
      <c r="B871" s="189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</row>
    <row r="872" spans="2:27" ht="14.25" customHeight="1" x14ac:dyDescent="0.3">
      <c r="B872" s="189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  <c r="AA872" s="189"/>
    </row>
    <row r="873" spans="2:27" ht="14.25" customHeight="1" x14ac:dyDescent="0.3">
      <c r="B873" s="189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</row>
    <row r="874" spans="2:27" ht="14.25" customHeight="1" x14ac:dyDescent="0.3"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</row>
    <row r="875" spans="2:27" ht="14.25" customHeight="1" x14ac:dyDescent="0.3">
      <c r="B875" s="189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</row>
    <row r="876" spans="2:27" ht="14.25" customHeight="1" x14ac:dyDescent="0.3">
      <c r="B876" s="189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</row>
    <row r="877" spans="2:27" ht="14.25" customHeight="1" x14ac:dyDescent="0.3">
      <c r="B877" s="189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</row>
    <row r="878" spans="2:27" ht="14.25" customHeight="1" x14ac:dyDescent="0.3">
      <c r="B878" s="189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  <c r="AA878" s="189"/>
    </row>
    <row r="879" spans="2:27" ht="14.25" customHeight="1" x14ac:dyDescent="0.3">
      <c r="B879" s="189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  <c r="AA879" s="189"/>
    </row>
    <row r="880" spans="2:27" ht="14.25" customHeight="1" x14ac:dyDescent="0.3">
      <c r="B880" s="189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  <c r="AA880" s="189"/>
    </row>
    <row r="881" spans="2:27" ht="14.25" customHeight="1" x14ac:dyDescent="0.3">
      <c r="B881" s="189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  <c r="AA881" s="189"/>
    </row>
    <row r="882" spans="2:27" ht="14.25" customHeight="1" x14ac:dyDescent="0.3"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</row>
    <row r="883" spans="2:27" ht="14.25" customHeight="1" x14ac:dyDescent="0.3"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</row>
    <row r="884" spans="2:27" ht="14.25" customHeight="1" x14ac:dyDescent="0.3">
      <c r="B884" s="189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</row>
    <row r="885" spans="2:27" ht="14.25" customHeight="1" x14ac:dyDescent="0.3">
      <c r="B885" s="189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</row>
    <row r="886" spans="2:27" ht="14.25" customHeight="1" x14ac:dyDescent="0.3">
      <c r="B886" s="189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</row>
    <row r="887" spans="2:27" ht="14.25" customHeight="1" x14ac:dyDescent="0.3">
      <c r="B887" s="189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  <c r="AA887" s="189"/>
    </row>
    <row r="888" spans="2:27" ht="14.25" customHeight="1" x14ac:dyDescent="0.3">
      <c r="B888" s="189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</row>
    <row r="889" spans="2:27" ht="14.25" customHeight="1" x14ac:dyDescent="0.3"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</row>
    <row r="890" spans="2:27" ht="14.25" customHeight="1" x14ac:dyDescent="0.3">
      <c r="B890" s="189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</row>
    <row r="891" spans="2:27" ht="14.25" customHeight="1" x14ac:dyDescent="0.3">
      <c r="B891" s="189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</row>
    <row r="892" spans="2:27" ht="14.25" customHeight="1" x14ac:dyDescent="0.3"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  <c r="AA892" s="189"/>
    </row>
    <row r="893" spans="2:27" ht="14.25" customHeight="1" x14ac:dyDescent="0.3">
      <c r="B893" s="189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</row>
    <row r="894" spans="2:27" ht="14.25" customHeight="1" x14ac:dyDescent="0.3">
      <c r="B894" s="189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  <c r="AA894" s="189"/>
    </row>
    <row r="895" spans="2:27" ht="14.25" customHeight="1" x14ac:dyDescent="0.3">
      <c r="B895" s="189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  <c r="AA895" s="189"/>
    </row>
    <row r="896" spans="2:27" ht="14.25" customHeight="1" x14ac:dyDescent="0.3">
      <c r="B896" s="189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  <c r="AA896" s="189"/>
    </row>
    <row r="897" spans="2:27" ht="14.25" customHeight="1" x14ac:dyDescent="0.3"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  <c r="AA897" s="189"/>
    </row>
    <row r="898" spans="2:27" ht="14.25" customHeight="1" x14ac:dyDescent="0.3">
      <c r="B898" s="189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  <c r="AA898" s="189"/>
    </row>
    <row r="899" spans="2:27" ht="14.25" customHeight="1" x14ac:dyDescent="0.3">
      <c r="B899" s="189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  <c r="AA899" s="189"/>
    </row>
    <row r="900" spans="2:27" ht="14.25" customHeight="1" x14ac:dyDescent="0.3"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  <c r="AA900" s="189"/>
    </row>
    <row r="901" spans="2:27" ht="14.25" customHeight="1" x14ac:dyDescent="0.3"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  <c r="AA901" s="189"/>
    </row>
    <row r="902" spans="2:27" ht="14.25" customHeight="1" x14ac:dyDescent="0.3">
      <c r="B902" s="189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  <c r="AA902" s="189"/>
    </row>
    <row r="903" spans="2:27" ht="14.25" customHeight="1" x14ac:dyDescent="0.3">
      <c r="B903" s="189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  <c r="AA903" s="189"/>
    </row>
    <row r="904" spans="2:27" ht="14.25" customHeight="1" x14ac:dyDescent="0.3"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  <c r="AA904" s="189"/>
    </row>
    <row r="905" spans="2:27" ht="14.25" customHeight="1" x14ac:dyDescent="0.3">
      <c r="B905" s="189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  <c r="AA905" s="189"/>
    </row>
    <row r="906" spans="2:27" ht="14.25" customHeight="1" x14ac:dyDescent="0.3">
      <c r="B906" s="189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  <c r="Z906" s="189"/>
      <c r="AA906" s="189"/>
    </row>
    <row r="907" spans="2:27" ht="14.25" customHeight="1" x14ac:dyDescent="0.3">
      <c r="B907" s="189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  <c r="AA907" s="189"/>
    </row>
    <row r="908" spans="2:27" ht="14.25" customHeight="1" x14ac:dyDescent="0.3">
      <c r="B908" s="189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  <c r="AA908" s="189"/>
    </row>
    <row r="909" spans="2:27" ht="14.25" customHeight="1" x14ac:dyDescent="0.3">
      <c r="B909" s="189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  <c r="AA909" s="189"/>
    </row>
    <row r="910" spans="2:27" ht="14.25" customHeight="1" x14ac:dyDescent="0.3"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  <c r="AA910" s="189"/>
    </row>
    <row r="911" spans="2:27" ht="14.25" customHeight="1" x14ac:dyDescent="0.3">
      <c r="B911" s="189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  <c r="AA911" s="189"/>
    </row>
    <row r="912" spans="2:27" ht="14.25" customHeight="1" x14ac:dyDescent="0.3">
      <c r="B912" s="189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  <c r="AA912" s="189"/>
    </row>
    <row r="913" spans="2:27" ht="14.25" customHeight="1" x14ac:dyDescent="0.3">
      <c r="B913" s="189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  <c r="AA913" s="189"/>
    </row>
    <row r="914" spans="2:27" ht="14.25" customHeight="1" x14ac:dyDescent="0.3">
      <c r="B914" s="189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  <c r="AA914" s="189"/>
    </row>
    <row r="915" spans="2:27" ht="14.25" customHeight="1" x14ac:dyDescent="0.3">
      <c r="B915" s="189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  <c r="AA915" s="189"/>
    </row>
    <row r="916" spans="2:27" ht="14.25" customHeight="1" x14ac:dyDescent="0.3">
      <c r="B916" s="189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  <c r="AA916" s="189"/>
    </row>
    <row r="917" spans="2:27" ht="14.25" customHeight="1" x14ac:dyDescent="0.3">
      <c r="B917" s="189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  <c r="AA917" s="189"/>
    </row>
    <row r="918" spans="2:27" ht="14.25" customHeight="1" x14ac:dyDescent="0.3">
      <c r="B918" s="189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  <c r="AA918" s="189"/>
    </row>
    <row r="919" spans="2:27" ht="14.25" customHeight="1" x14ac:dyDescent="0.3"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  <c r="AA919" s="189"/>
    </row>
    <row r="920" spans="2:27" ht="14.25" customHeight="1" x14ac:dyDescent="0.3">
      <c r="B920" s="189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  <c r="AA920" s="189"/>
    </row>
    <row r="921" spans="2:27" ht="14.25" customHeight="1" x14ac:dyDescent="0.3"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  <c r="AA921" s="189"/>
    </row>
    <row r="922" spans="2:27" ht="14.25" customHeight="1" x14ac:dyDescent="0.3"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  <c r="AA922" s="189"/>
    </row>
    <row r="923" spans="2:27" ht="14.25" customHeight="1" x14ac:dyDescent="0.3">
      <c r="B923" s="189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  <c r="AA923" s="189"/>
    </row>
    <row r="924" spans="2:27" ht="14.25" customHeight="1" x14ac:dyDescent="0.3">
      <c r="B924" s="189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  <c r="AA924" s="189"/>
    </row>
    <row r="925" spans="2:27" ht="14.25" customHeight="1" x14ac:dyDescent="0.3">
      <c r="B925" s="189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  <c r="AA925" s="189"/>
    </row>
    <row r="926" spans="2:27" ht="14.25" customHeight="1" x14ac:dyDescent="0.3">
      <c r="B926" s="189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  <c r="AA926" s="189"/>
    </row>
    <row r="927" spans="2:27" ht="14.25" customHeight="1" x14ac:dyDescent="0.3"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  <c r="AA927" s="189"/>
    </row>
    <row r="928" spans="2:27" ht="14.25" customHeight="1" x14ac:dyDescent="0.3">
      <c r="B928" s="189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  <c r="AA928" s="189"/>
    </row>
    <row r="929" spans="2:27" ht="14.25" customHeight="1" x14ac:dyDescent="0.3">
      <c r="B929" s="189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  <c r="AA929" s="189"/>
    </row>
    <row r="930" spans="2:27" ht="14.25" customHeight="1" x14ac:dyDescent="0.3">
      <c r="B930" s="189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  <c r="AA930" s="189"/>
    </row>
    <row r="931" spans="2:27" ht="14.25" customHeight="1" x14ac:dyDescent="0.3">
      <c r="B931" s="189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  <c r="AA931" s="189"/>
    </row>
    <row r="932" spans="2:27" ht="14.25" customHeight="1" x14ac:dyDescent="0.3">
      <c r="B932" s="189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  <c r="AA932" s="189"/>
    </row>
    <row r="933" spans="2:27" ht="14.25" customHeight="1" x14ac:dyDescent="0.3">
      <c r="B933" s="189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  <c r="AA933" s="189"/>
    </row>
    <row r="934" spans="2:27" ht="14.25" customHeight="1" x14ac:dyDescent="0.3"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  <c r="AA934" s="189"/>
    </row>
    <row r="935" spans="2:27" ht="14.25" customHeight="1" x14ac:dyDescent="0.3">
      <c r="B935" s="189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  <c r="AA935" s="189"/>
    </row>
    <row r="936" spans="2:27" ht="14.25" customHeight="1" x14ac:dyDescent="0.3">
      <c r="B936" s="189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  <c r="AA936" s="189"/>
    </row>
    <row r="937" spans="2:27" ht="14.25" customHeight="1" x14ac:dyDescent="0.3">
      <c r="B937" s="189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  <c r="AA937" s="189"/>
    </row>
    <row r="938" spans="2:27" ht="14.25" customHeight="1" x14ac:dyDescent="0.3">
      <c r="B938" s="189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  <c r="AA938" s="189"/>
    </row>
    <row r="939" spans="2:27" ht="14.25" customHeight="1" x14ac:dyDescent="0.3"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  <c r="AA939" s="189"/>
    </row>
    <row r="940" spans="2:27" ht="14.25" customHeight="1" x14ac:dyDescent="0.3">
      <c r="B940" s="189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  <c r="AA940" s="189"/>
    </row>
    <row r="941" spans="2:27" ht="14.25" customHeight="1" x14ac:dyDescent="0.3">
      <c r="B941" s="189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  <c r="AA941" s="189"/>
    </row>
    <row r="942" spans="2:27" ht="14.25" customHeight="1" x14ac:dyDescent="0.3">
      <c r="B942" s="189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  <c r="AA942" s="189"/>
    </row>
    <row r="943" spans="2:27" ht="14.25" customHeight="1" x14ac:dyDescent="0.3">
      <c r="B943" s="189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  <c r="AA943" s="189"/>
    </row>
    <row r="944" spans="2:27" ht="14.25" customHeight="1" x14ac:dyDescent="0.3">
      <c r="B944" s="189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  <c r="AA944" s="189"/>
    </row>
    <row r="945" spans="2:27" ht="14.25" customHeight="1" x14ac:dyDescent="0.3">
      <c r="B945" s="189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  <c r="AA945" s="189"/>
    </row>
    <row r="946" spans="2:27" ht="14.25" customHeight="1" x14ac:dyDescent="0.3">
      <c r="B946" s="189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  <c r="AA946" s="189"/>
    </row>
    <row r="947" spans="2:27" ht="14.25" customHeight="1" x14ac:dyDescent="0.3">
      <c r="B947" s="189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  <c r="AA947" s="189"/>
    </row>
    <row r="948" spans="2:27" ht="14.25" customHeight="1" x14ac:dyDescent="0.3">
      <c r="B948" s="189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  <c r="AA948" s="189"/>
    </row>
    <row r="949" spans="2:27" ht="14.25" customHeight="1" x14ac:dyDescent="0.3"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  <c r="AA949" s="189"/>
    </row>
    <row r="950" spans="2:27" ht="14.25" customHeight="1" x14ac:dyDescent="0.3">
      <c r="B950" s="189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  <c r="AA950" s="189"/>
    </row>
    <row r="951" spans="2:27" ht="14.25" customHeight="1" x14ac:dyDescent="0.3"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  <c r="AA951" s="189"/>
    </row>
    <row r="952" spans="2:27" ht="14.25" customHeight="1" x14ac:dyDescent="0.3"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  <c r="AA952" s="189"/>
    </row>
    <row r="953" spans="2:27" ht="14.25" customHeight="1" x14ac:dyDescent="0.3">
      <c r="B953" s="189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  <c r="AA953" s="189"/>
    </row>
    <row r="954" spans="2:27" ht="14.25" customHeight="1" x14ac:dyDescent="0.3">
      <c r="B954" s="189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  <c r="AA954" s="189"/>
    </row>
    <row r="955" spans="2:27" ht="14.25" customHeight="1" x14ac:dyDescent="0.3">
      <c r="B955" s="189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  <c r="AA955" s="189"/>
    </row>
    <row r="956" spans="2:27" ht="14.25" customHeight="1" x14ac:dyDescent="0.3">
      <c r="B956" s="189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  <c r="AA956" s="189"/>
    </row>
    <row r="957" spans="2:27" ht="14.25" customHeight="1" x14ac:dyDescent="0.3"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  <c r="AA957" s="189"/>
    </row>
    <row r="958" spans="2:27" ht="14.25" customHeight="1" x14ac:dyDescent="0.3">
      <c r="B958" s="189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  <c r="AA958" s="189"/>
    </row>
    <row r="959" spans="2:27" ht="14.25" customHeight="1" x14ac:dyDescent="0.3"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  <c r="AA959" s="189"/>
    </row>
    <row r="960" spans="2:27" ht="14.25" customHeight="1" x14ac:dyDescent="0.3"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  <c r="AA960" s="189"/>
    </row>
    <row r="961" spans="2:27" ht="14.25" customHeight="1" x14ac:dyDescent="0.3"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  <c r="AA961" s="189"/>
    </row>
    <row r="962" spans="2:27" ht="14.25" customHeight="1" x14ac:dyDescent="0.3">
      <c r="B962" s="189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  <c r="AA962" s="189"/>
    </row>
    <row r="963" spans="2:27" ht="14.25" customHeight="1" x14ac:dyDescent="0.3"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  <c r="AA963" s="189"/>
    </row>
    <row r="964" spans="2:27" ht="14.25" customHeight="1" x14ac:dyDescent="0.3"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  <c r="AA964" s="189"/>
    </row>
    <row r="965" spans="2:27" ht="14.25" customHeight="1" x14ac:dyDescent="0.3">
      <c r="B965" s="189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  <c r="AA965" s="189"/>
    </row>
    <row r="966" spans="2:27" ht="14.25" customHeight="1" x14ac:dyDescent="0.3">
      <c r="B966" s="189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  <c r="AA966" s="189"/>
    </row>
    <row r="967" spans="2:27" ht="14.25" customHeight="1" x14ac:dyDescent="0.3"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  <c r="AA967" s="189"/>
    </row>
    <row r="968" spans="2:27" ht="14.25" customHeight="1" x14ac:dyDescent="0.3">
      <c r="B968" s="189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  <c r="AA968" s="189"/>
    </row>
    <row r="969" spans="2:27" ht="14.25" customHeight="1" x14ac:dyDescent="0.3"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  <c r="AA969" s="189"/>
    </row>
    <row r="970" spans="2:27" ht="14.25" customHeight="1" x14ac:dyDescent="0.3">
      <c r="B970" s="189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  <c r="AA970" s="189"/>
    </row>
    <row r="971" spans="2:27" ht="14.25" customHeight="1" x14ac:dyDescent="0.3"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  <c r="AA971" s="189"/>
    </row>
    <row r="972" spans="2:27" ht="14.25" customHeight="1" x14ac:dyDescent="0.3">
      <c r="B972" s="189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  <c r="AA972" s="189"/>
    </row>
    <row r="973" spans="2:27" ht="14.25" customHeight="1" x14ac:dyDescent="0.3"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  <c r="AA973" s="189"/>
    </row>
    <row r="974" spans="2:27" ht="14.25" customHeight="1" x14ac:dyDescent="0.3">
      <c r="B974" s="189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  <c r="AA974" s="189"/>
    </row>
    <row r="975" spans="2:27" ht="14.25" customHeight="1" x14ac:dyDescent="0.3">
      <c r="B975" s="189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  <c r="AA975" s="189"/>
    </row>
    <row r="976" spans="2:27" ht="14.25" customHeight="1" x14ac:dyDescent="0.3">
      <c r="B976" s="189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  <c r="AA976" s="189"/>
    </row>
    <row r="977" spans="2:27" ht="14.25" customHeight="1" x14ac:dyDescent="0.3"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  <c r="AA977" s="189"/>
    </row>
    <row r="978" spans="2:27" ht="14.25" customHeight="1" x14ac:dyDescent="0.3">
      <c r="B978" s="189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  <c r="AA978" s="189"/>
    </row>
    <row r="979" spans="2:27" ht="14.25" customHeight="1" x14ac:dyDescent="0.3"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  <c r="Z979" s="189"/>
      <c r="AA979" s="189"/>
    </row>
    <row r="980" spans="2:27" ht="14.25" customHeight="1" x14ac:dyDescent="0.3">
      <c r="B980" s="189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  <c r="AA980" s="189"/>
    </row>
    <row r="981" spans="2:27" ht="14.25" customHeight="1" x14ac:dyDescent="0.3">
      <c r="B981" s="189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  <c r="AA981" s="189"/>
    </row>
    <row r="982" spans="2:27" ht="14.25" customHeight="1" x14ac:dyDescent="0.3"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  <c r="AA982" s="189"/>
    </row>
    <row r="983" spans="2:27" ht="14.25" customHeight="1" x14ac:dyDescent="0.3"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  <c r="AA983" s="189"/>
    </row>
    <row r="984" spans="2:27" ht="14.25" customHeight="1" x14ac:dyDescent="0.3">
      <c r="B984" s="189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  <c r="AA984" s="189"/>
    </row>
    <row r="985" spans="2:27" ht="14.25" customHeight="1" x14ac:dyDescent="0.3">
      <c r="B985" s="189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  <c r="AA985" s="189"/>
    </row>
    <row r="986" spans="2:27" ht="14.25" customHeight="1" x14ac:dyDescent="0.3"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  <c r="AA986" s="189"/>
    </row>
    <row r="987" spans="2:27" ht="14.25" customHeight="1" x14ac:dyDescent="0.3"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  <c r="AA987" s="189"/>
    </row>
    <row r="988" spans="2:27" ht="14.25" customHeight="1" x14ac:dyDescent="0.3"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  <c r="AA988" s="189"/>
    </row>
    <row r="989" spans="2:27" ht="14.25" customHeight="1" x14ac:dyDescent="0.3">
      <c r="B989" s="189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  <c r="AA989" s="189"/>
    </row>
    <row r="990" spans="2:27" ht="14.25" customHeight="1" x14ac:dyDescent="0.3"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  <c r="AA990" s="189"/>
    </row>
    <row r="991" spans="2:27" ht="14.25" customHeight="1" x14ac:dyDescent="0.3"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  <c r="AA991" s="189"/>
    </row>
    <row r="992" spans="2:27" ht="14.25" customHeight="1" x14ac:dyDescent="0.3"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  <c r="AA992" s="189"/>
    </row>
    <row r="993" spans="2:27" ht="14.25" customHeight="1" x14ac:dyDescent="0.3"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  <c r="AA993" s="189"/>
    </row>
    <row r="994" spans="2:27" ht="14.25" customHeight="1" x14ac:dyDescent="0.3"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  <c r="AA994" s="189"/>
    </row>
    <row r="995" spans="2:27" ht="14.25" customHeight="1" x14ac:dyDescent="0.3">
      <c r="B995" s="189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  <c r="AA995" s="189"/>
    </row>
    <row r="996" spans="2:27" ht="14.25" customHeight="1" x14ac:dyDescent="0.3">
      <c r="B996" s="189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</row>
    <row r="997" spans="2:27" ht="14.25" customHeight="1" x14ac:dyDescent="0.3">
      <c r="B997" s="189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</row>
  </sheetData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2:AA1001"/>
  <sheetViews>
    <sheetView showGridLines="0" workbookViewId="0">
      <selection activeCell="C6" sqref="C6"/>
    </sheetView>
  </sheetViews>
  <sheetFormatPr baseColWidth="10" defaultColWidth="14.44140625" defaultRowHeight="15" customHeight="1" x14ac:dyDescent="0.3"/>
  <cols>
    <col min="1" max="1" width="5.6640625" style="184" customWidth="1"/>
    <col min="2" max="2" width="32.5546875" style="184" customWidth="1"/>
    <col min="3" max="3" width="13.109375" style="184" customWidth="1"/>
    <col min="4" max="27" width="11.44140625" style="184" customWidth="1"/>
    <col min="28" max="16384" width="14.44140625" style="184"/>
  </cols>
  <sheetData>
    <row r="2" spans="2:27" ht="14.25" customHeight="1" x14ac:dyDescent="0.3">
      <c r="B2" s="190" t="s">
        <v>8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</row>
    <row r="3" spans="2:27" ht="14.25" customHeight="1" x14ac:dyDescent="0.3"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</row>
    <row r="4" spans="2:27" ht="14.25" customHeight="1" x14ac:dyDescent="0.3"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</row>
    <row r="5" spans="2:27" ht="14.25" customHeight="1" x14ac:dyDescent="0.3"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</row>
    <row r="6" spans="2:27" ht="14.25" customHeight="1" x14ac:dyDescent="0.3">
      <c r="B6" s="191" t="s">
        <v>9</v>
      </c>
      <c r="C6" s="192" t="s">
        <v>10</v>
      </c>
      <c r="D6" s="193"/>
      <c r="E6" s="193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</row>
    <row r="7" spans="2:27" ht="14.25" customHeight="1" x14ac:dyDescent="0.3">
      <c r="B7" s="191" t="s">
        <v>11</v>
      </c>
      <c r="C7" s="192">
        <v>2024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</row>
    <row r="8" spans="2:27" ht="14.25" customHeight="1" x14ac:dyDescent="0.3"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</row>
    <row r="9" spans="2:27" ht="14.25" customHeight="1" x14ac:dyDescent="0.3"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</row>
    <row r="10" spans="2:27" ht="14.25" customHeight="1" x14ac:dyDescent="0.3"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</row>
    <row r="11" spans="2:27" ht="14.25" customHeight="1" x14ac:dyDescent="0.3"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</row>
    <row r="12" spans="2:27" ht="14.25" customHeight="1" x14ac:dyDescent="0.3"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</row>
    <row r="13" spans="2:27" ht="14.25" customHeight="1" x14ac:dyDescent="0.3"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</row>
    <row r="14" spans="2:27" ht="14.25" customHeight="1" x14ac:dyDescent="0.3"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</row>
    <row r="15" spans="2:27" ht="14.25" customHeight="1" x14ac:dyDescent="0.3"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</row>
    <row r="16" spans="2:27" ht="14.25" customHeight="1" x14ac:dyDescent="0.3"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2:27" ht="14.25" customHeight="1" x14ac:dyDescent="0.3"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</row>
    <row r="18" spans="2:27" ht="14.25" customHeight="1" x14ac:dyDescent="0.3"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</row>
    <row r="19" spans="2:27" ht="14.25" customHeight="1" x14ac:dyDescent="0.3"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</row>
    <row r="20" spans="2:27" ht="14.25" customHeight="1" x14ac:dyDescent="0.3"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</row>
    <row r="21" spans="2:27" ht="14.25" customHeight="1" x14ac:dyDescent="0.3"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</row>
    <row r="22" spans="2:27" ht="14.25" customHeight="1" x14ac:dyDescent="0.3"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</row>
    <row r="23" spans="2:27" ht="14.25" customHeight="1" x14ac:dyDescent="0.3"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</row>
    <row r="24" spans="2:27" ht="14.25" customHeight="1" x14ac:dyDescent="0.3"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</row>
    <row r="25" spans="2:27" ht="14.25" customHeight="1" x14ac:dyDescent="0.3"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</row>
    <row r="26" spans="2:27" ht="14.25" customHeight="1" x14ac:dyDescent="0.3"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</row>
    <row r="27" spans="2:27" ht="14.25" customHeight="1" x14ac:dyDescent="0.3"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</row>
    <row r="28" spans="2:27" ht="14.25" customHeight="1" x14ac:dyDescent="0.3"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</row>
    <row r="29" spans="2:27" ht="14.25" customHeight="1" x14ac:dyDescent="0.3"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</row>
    <row r="30" spans="2:27" ht="14.25" customHeight="1" x14ac:dyDescent="0.3"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</row>
    <row r="31" spans="2:27" ht="14.25" customHeight="1" x14ac:dyDescent="0.3"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</row>
    <row r="32" spans="2:27" ht="14.25" customHeight="1" x14ac:dyDescent="0.3"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</row>
    <row r="33" spans="2:27" ht="14.25" customHeight="1" x14ac:dyDescent="0.3"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</row>
    <row r="34" spans="2:27" ht="14.25" customHeight="1" x14ac:dyDescent="0.3"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</row>
    <row r="35" spans="2:27" ht="14.25" customHeight="1" x14ac:dyDescent="0.3"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</row>
    <row r="36" spans="2:27" ht="14.25" customHeight="1" x14ac:dyDescent="0.3"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</row>
    <row r="37" spans="2:27" ht="14.25" customHeight="1" x14ac:dyDescent="0.3"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</row>
    <row r="38" spans="2:27" ht="14.25" customHeight="1" x14ac:dyDescent="0.3"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</row>
    <row r="39" spans="2:27" ht="14.25" customHeight="1" x14ac:dyDescent="0.3"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</row>
    <row r="40" spans="2:27" ht="14.25" customHeight="1" x14ac:dyDescent="0.3"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</row>
    <row r="41" spans="2:27" ht="14.25" customHeight="1" x14ac:dyDescent="0.3"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</row>
    <row r="42" spans="2:27" ht="14.25" customHeight="1" x14ac:dyDescent="0.3"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</row>
    <row r="43" spans="2:27" ht="14.25" customHeight="1" x14ac:dyDescent="0.3"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</row>
    <row r="44" spans="2:27" ht="14.25" customHeight="1" x14ac:dyDescent="0.3"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</row>
    <row r="45" spans="2:27" ht="14.25" customHeight="1" x14ac:dyDescent="0.3"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</row>
    <row r="46" spans="2:27" ht="14.25" customHeight="1" x14ac:dyDescent="0.3"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</row>
    <row r="47" spans="2:27" ht="14.25" customHeight="1" x14ac:dyDescent="0.3"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</row>
    <row r="48" spans="2:27" ht="14.25" customHeight="1" x14ac:dyDescent="0.3"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</row>
    <row r="49" spans="2:27" ht="14.25" customHeight="1" x14ac:dyDescent="0.3"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</row>
    <row r="50" spans="2:27" ht="14.25" customHeight="1" x14ac:dyDescent="0.3"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</row>
    <row r="51" spans="2:27" ht="14.25" customHeight="1" x14ac:dyDescent="0.3"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</row>
    <row r="52" spans="2:27" ht="14.25" customHeight="1" x14ac:dyDescent="0.3"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</row>
    <row r="53" spans="2:27" ht="14.25" customHeight="1" x14ac:dyDescent="0.3"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</row>
    <row r="54" spans="2:27" ht="14.25" customHeight="1" x14ac:dyDescent="0.3"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</row>
    <row r="55" spans="2:27" ht="14.25" customHeight="1" x14ac:dyDescent="0.3"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</row>
    <row r="56" spans="2:27" ht="14.25" customHeight="1" x14ac:dyDescent="0.3"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</row>
    <row r="57" spans="2:27" ht="14.25" customHeight="1" x14ac:dyDescent="0.3"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</row>
    <row r="58" spans="2:27" ht="14.25" customHeight="1" x14ac:dyDescent="0.3"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</row>
    <row r="59" spans="2:27" ht="14.25" customHeight="1" x14ac:dyDescent="0.3"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</row>
    <row r="60" spans="2:27" ht="14.25" customHeight="1" x14ac:dyDescent="0.3"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</row>
    <row r="61" spans="2:27" ht="14.25" customHeight="1" x14ac:dyDescent="0.3"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</row>
    <row r="62" spans="2:27" ht="14.25" customHeight="1" x14ac:dyDescent="0.3"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</row>
    <row r="63" spans="2:27" ht="14.25" customHeight="1" x14ac:dyDescent="0.3"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</row>
    <row r="64" spans="2:27" ht="14.25" customHeight="1" x14ac:dyDescent="0.3"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</row>
    <row r="65" spans="2:27" ht="14.25" customHeight="1" x14ac:dyDescent="0.3"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</row>
    <row r="66" spans="2:27" ht="14.25" customHeight="1" x14ac:dyDescent="0.3"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</row>
    <row r="67" spans="2:27" ht="14.25" customHeight="1" x14ac:dyDescent="0.3"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</row>
    <row r="68" spans="2:27" ht="14.25" customHeight="1" x14ac:dyDescent="0.3"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</row>
    <row r="69" spans="2:27" ht="14.25" customHeight="1" x14ac:dyDescent="0.3"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</row>
    <row r="70" spans="2:27" ht="14.25" customHeight="1" x14ac:dyDescent="0.3"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</row>
    <row r="71" spans="2:27" ht="14.25" customHeight="1" x14ac:dyDescent="0.3"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</row>
    <row r="72" spans="2:27" ht="14.25" customHeight="1" x14ac:dyDescent="0.3"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</row>
    <row r="73" spans="2:27" ht="14.25" customHeight="1" x14ac:dyDescent="0.3"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</row>
    <row r="74" spans="2:27" ht="14.25" customHeight="1" x14ac:dyDescent="0.3"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  <c r="AA74" s="189"/>
    </row>
    <row r="75" spans="2:27" ht="14.25" customHeight="1" x14ac:dyDescent="0.3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</row>
    <row r="76" spans="2:27" ht="14.25" customHeight="1" x14ac:dyDescent="0.3"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</row>
    <row r="77" spans="2:27" ht="14.25" customHeight="1" x14ac:dyDescent="0.3"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</row>
    <row r="78" spans="2:27" ht="14.25" customHeight="1" x14ac:dyDescent="0.3"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</row>
    <row r="79" spans="2:27" ht="14.25" customHeight="1" x14ac:dyDescent="0.3"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</row>
    <row r="80" spans="2:27" ht="14.25" customHeight="1" x14ac:dyDescent="0.3"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</row>
    <row r="81" spans="2:27" ht="14.25" customHeight="1" x14ac:dyDescent="0.3"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</row>
    <row r="82" spans="2:27" ht="14.25" customHeight="1" x14ac:dyDescent="0.3"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</row>
    <row r="83" spans="2:27" ht="14.25" customHeight="1" x14ac:dyDescent="0.3"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</row>
    <row r="84" spans="2:27" ht="14.25" customHeight="1" x14ac:dyDescent="0.3"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</row>
    <row r="85" spans="2:27" ht="14.25" customHeight="1" x14ac:dyDescent="0.3"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</row>
    <row r="86" spans="2:27" ht="14.25" customHeight="1" x14ac:dyDescent="0.3"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</row>
    <row r="87" spans="2:27" ht="14.25" customHeight="1" x14ac:dyDescent="0.3"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  <c r="AA87" s="189"/>
    </row>
    <row r="88" spans="2:27" ht="14.25" customHeight="1" x14ac:dyDescent="0.3"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</row>
    <row r="89" spans="2:27" ht="14.25" customHeight="1" x14ac:dyDescent="0.3"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</row>
    <row r="90" spans="2:27" ht="14.25" customHeight="1" x14ac:dyDescent="0.3"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</row>
    <row r="91" spans="2:27" ht="14.25" customHeight="1" x14ac:dyDescent="0.3"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</row>
    <row r="92" spans="2:27" ht="14.25" customHeight="1" x14ac:dyDescent="0.3"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</row>
    <row r="93" spans="2:27" ht="14.25" customHeight="1" x14ac:dyDescent="0.3"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  <c r="AA93" s="189"/>
    </row>
    <row r="94" spans="2:27" ht="14.25" customHeight="1" x14ac:dyDescent="0.3"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</row>
    <row r="95" spans="2:27" ht="14.25" customHeight="1" x14ac:dyDescent="0.3"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</row>
    <row r="96" spans="2:27" ht="14.25" customHeight="1" x14ac:dyDescent="0.3"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</row>
    <row r="97" spans="2:27" ht="14.25" customHeight="1" x14ac:dyDescent="0.3"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</row>
    <row r="98" spans="2:27" ht="14.25" customHeight="1" x14ac:dyDescent="0.3"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</row>
    <row r="99" spans="2:27" ht="14.25" customHeight="1" x14ac:dyDescent="0.3"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</row>
    <row r="100" spans="2:27" ht="14.25" customHeight="1" x14ac:dyDescent="0.3"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</row>
    <row r="101" spans="2:27" ht="14.25" customHeight="1" x14ac:dyDescent="0.3"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</row>
    <row r="102" spans="2:27" ht="14.25" customHeight="1" x14ac:dyDescent="0.3"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</row>
    <row r="103" spans="2:27" ht="14.25" customHeight="1" x14ac:dyDescent="0.3"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</row>
    <row r="104" spans="2:27" ht="14.25" customHeight="1" x14ac:dyDescent="0.3"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</row>
    <row r="105" spans="2:27" ht="14.25" customHeight="1" x14ac:dyDescent="0.3"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</row>
    <row r="106" spans="2:27" ht="14.25" customHeight="1" x14ac:dyDescent="0.3"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</row>
    <row r="107" spans="2:27" ht="14.25" customHeight="1" x14ac:dyDescent="0.3"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</row>
    <row r="108" spans="2:27" ht="14.25" customHeight="1" x14ac:dyDescent="0.3"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</row>
    <row r="109" spans="2:27" ht="14.25" customHeight="1" x14ac:dyDescent="0.3"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</row>
    <row r="110" spans="2:27" ht="14.25" customHeight="1" x14ac:dyDescent="0.3"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</row>
    <row r="111" spans="2:27" ht="14.25" customHeight="1" x14ac:dyDescent="0.3"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</row>
    <row r="112" spans="2:27" ht="14.25" customHeight="1" x14ac:dyDescent="0.3"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</row>
    <row r="113" spans="2:27" ht="14.25" customHeight="1" x14ac:dyDescent="0.3"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</row>
    <row r="114" spans="2:27" ht="14.25" customHeight="1" x14ac:dyDescent="0.3"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</row>
    <row r="115" spans="2:27" ht="14.25" customHeight="1" x14ac:dyDescent="0.3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</row>
    <row r="116" spans="2:27" ht="14.25" customHeight="1" x14ac:dyDescent="0.3"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</row>
    <row r="117" spans="2:27" ht="14.25" customHeight="1" x14ac:dyDescent="0.3"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</row>
    <row r="118" spans="2:27" ht="14.25" customHeight="1" x14ac:dyDescent="0.3"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</row>
    <row r="119" spans="2:27" ht="14.25" customHeight="1" x14ac:dyDescent="0.3"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</row>
    <row r="120" spans="2:27" ht="14.25" customHeight="1" x14ac:dyDescent="0.3"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</row>
    <row r="121" spans="2:27" ht="14.25" customHeight="1" x14ac:dyDescent="0.3"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</row>
    <row r="122" spans="2:27" ht="14.25" customHeight="1" x14ac:dyDescent="0.3"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</row>
    <row r="123" spans="2:27" ht="14.25" customHeight="1" x14ac:dyDescent="0.3"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</row>
    <row r="124" spans="2:27" ht="14.25" customHeight="1" x14ac:dyDescent="0.3"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</row>
    <row r="125" spans="2:27" ht="14.25" customHeight="1" x14ac:dyDescent="0.3"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</row>
    <row r="126" spans="2:27" ht="14.25" customHeight="1" x14ac:dyDescent="0.3"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</row>
    <row r="127" spans="2:27" ht="14.25" customHeight="1" x14ac:dyDescent="0.3"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</row>
    <row r="128" spans="2:27" ht="14.25" customHeight="1" x14ac:dyDescent="0.3"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</row>
    <row r="129" spans="2:27" ht="14.25" customHeight="1" x14ac:dyDescent="0.3"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A129" s="189"/>
    </row>
    <row r="130" spans="2:27" ht="14.25" customHeight="1" x14ac:dyDescent="0.3"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</row>
    <row r="131" spans="2:27" ht="14.25" customHeight="1" x14ac:dyDescent="0.3"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</row>
    <row r="132" spans="2:27" ht="14.25" customHeight="1" x14ac:dyDescent="0.3"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</row>
    <row r="133" spans="2:27" ht="14.25" customHeight="1" x14ac:dyDescent="0.3"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</row>
    <row r="134" spans="2:27" ht="14.25" customHeight="1" x14ac:dyDescent="0.3"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</row>
    <row r="135" spans="2:27" ht="14.25" customHeight="1" x14ac:dyDescent="0.3"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</row>
    <row r="136" spans="2:27" ht="14.25" customHeight="1" x14ac:dyDescent="0.3"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</row>
    <row r="137" spans="2:27" ht="14.25" customHeight="1" x14ac:dyDescent="0.3"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</row>
    <row r="138" spans="2:27" ht="14.25" customHeight="1" x14ac:dyDescent="0.3"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</row>
    <row r="139" spans="2:27" ht="14.25" customHeight="1" x14ac:dyDescent="0.3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</row>
    <row r="140" spans="2:27" ht="14.25" customHeight="1" x14ac:dyDescent="0.3"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</row>
    <row r="141" spans="2:27" ht="14.25" customHeight="1" x14ac:dyDescent="0.3"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</row>
    <row r="142" spans="2:27" ht="14.25" customHeight="1" x14ac:dyDescent="0.3"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</row>
    <row r="143" spans="2:27" ht="14.25" customHeight="1" x14ac:dyDescent="0.3"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</row>
    <row r="144" spans="2:27" ht="14.25" customHeight="1" x14ac:dyDescent="0.3"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</row>
    <row r="145" spans="2:27" ht="14.25" customHeight="1" x14ac:dyDescent="0.3"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</row>
    <row r="146" spans="2:27" ht="14.25" customHeight="1" x14ac:dyDescent="0.3"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</row>
    <row r="147" spans="2:27" ht="14.25" customHeight="1" x14ac:dyDescent="0.3"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</row>
    <row r="148" spans="2:27" ht="14.25" customHeight="1" x14ac:dyDescent="0.3"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</row>
    <row r="149" spans="2:27" ht="14.25" customHeight="1" x14ac:dyDescent="0.3"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</row>
    <row r="150" spans="2:27" ht="14.25" customHeight="1" x14ac:dyDescent="0.3"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</row>
    <row r="151" spans="2:27" ht="14.25" customHeight="1" x14ac:dyDescent="0.3"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</row>
    <row r="152" spans="2:27" ht="14.25" customHeight="1" x14ac:dyDescent="0.3"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</row>
    <row r="153" spans="2:27" ht="14.25" customHeight="1" x14ac:dyDescent="0.3"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</row>
    <row r="154" spans="2:27" ht="14.25" customHeight="1" x14ac:dyDescent="0.3"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</row>
    <row r="155" spans="2:27" ht="14.25" customHeight="1" x14ac:dyDescent="0.3"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</row>
    <row r="156" spans="2:27" ht="14.25" customHeight="1" x14ac:dyDescent="0.3"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</row>
    <row r="157" spans="2:27" ht="14.25" customHeight="1" x14ac:dyDescent="0.3"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</row>
    <row r="158" spans="2:27" ht="14.25" customHeight="1" x14ac:dyDescent="0.3"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</row>
    <row r="159" spans="2:27" ht="14.25" customHeight="1" x14ac:dyDescent="0.3"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</row>
    <row r="160" spans="2:27" ht="14.25" customHeight="1" x14ac:dyDescent="0.3"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</row>
    <row r="161" spans="2:27" ht="14.25" customHeight="1" x14ac:dyDescent="0.3"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</row>
    <row r="162" spans="2:27" ht="14.25" customHeight="1" x14ac:dyDescent="0.3"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</row>
    <row r="163" spans="2:27" ht="14.25" customHeight="1" x14ac:dyDescent="0.3"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</row>
    <row r="164" spans="2:27" ht="14.25" customHeight="1" x14ac:dyDescent="0.3"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</row>
    <row r="165" spans="2:27" ht="14.25" customHeight="1" x14ac:dyDescent="0.3"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</row>
    <row r="166" spans="2:27" ht="14.25" customHeight="1" x14ac:dyDescent="0.3"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</row>
    <row r="167" spans="2:27" ht="14.25" customHeight="1" x14ac:dyDescent="0.3"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</row>
    <row r="168" spans="2:27" ht="14.25" customHeight="1" x14ac:dyDescent="0.3"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</row>
    <row r="169" spans="2:27" ht="14.25" customHeight="1" x14ac:dyDescent="0.3"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</row>
    <row r="170" spans="2:27" ht="14.25" customHeight="1" x14ac:dyDescent="0.3"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</row>
    <row r="171" spans="2:27" ht="14.25" customHeight="1" x14ac:dyDescent="0.3"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</row>
    <row r="172" spans="2:27" ht="14.25" customHeight="1" x14ac:dyDescent="0.3"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</row>
    <row r="173" spans="2:27" ht="14.25" customHeight="1" x14ac:dyDescent="0.3"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</row>
    <row r="174" spans="2:27" ht="14.25" customHeight="1" x14ac:dyDescent="0.3"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</row>
    <row r="175" spans="2:27" ht="14.25" customHeight="1" x14ac:dyDescent="0.3"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</row>
    <row r="176" spans="2:27" ht="14.25" customHeight="1" x14ac:dyDescent="0.3"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</row>
    <row r="177" spans="2:27" ht="14.25" customHeight="1" x14ac:dyDescent="0.3"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</row>
    <row r="178" spans="2:27" ht="14.25" customHeight="1" x14ac:dyDescent="0.3"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</row>
    <row r="179" spans="2:27" ht="14.25" customHeight="1" x14ac:dyDescent="0.3"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</row>
    <row r="180" spans="2:27" ht="14.25" customHeight="1" x14ac:dyDescent="0.3"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</row>
    <row r="181" spans="2:27" ht="14.25" customHeight="1" x14ac:dyDescent="0.3"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</row>
    <row r="182" spans="2:27" ht="14.25" customHeight="1" x14ac:dyDescent="0.3"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</row>
    <row r="183" spans="2:27" ht="14.25" customHeight="1" x14ac:dyDescent="0.3"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</row>
    <row r="184" spans="2:27" ht="14.25" customHeight="1" x14ac:dyDescent="0.3"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</row>
    <row r="185" spans="2:27" ht="14.25" customHeight="1" x14ac:dyDescent="0.3"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</row>
    <row r="186" spans="2:27" ht="14.25" customHeight="1" x14ac:dyDescent="0.3"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</row>
    <row r="187" spans="2:27" ht="14.25" customHeight="1" x14ac:dyDescent="0.3"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</row>
    <row r="188" spans="2:27" ht="14.25" customHeight="1" x14ac:dyDescent="0.3"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</row>
    <row r="189" spans="2:27" ht="14.25" customHeight="1" x14ac:dyDescent="0.3"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</row>
    <row r="190" spans="2:27" ht="14.25" customHeight="1" x14ac:dyDescent="0.3"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</row>
    <row r="191" spans="2:27" ht="14.25" customHeight="1" x14ac:dyDescent="0.3"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</row>
    <row r="192" spans="2:27" ht="14.25" customHeight="1" x14ac:dyDescent="0.3"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</row>
    <row r="193" spans="2:27" ht="14.25" customHeight="1" x14ac:dyDescent="0.3"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</row>
    <row r="194" spans="2:27" ht="14.25" customHeight="1" x14ac:dyDescent="0.3"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</row>
    <row r="195" spans="2:27" ht="14.25" customHeight="1" x14ac:dyDescent="0.3"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</row>
    <row r="196" spans="2:27" ht="14.25" customHeight="1" x14ac:dyDescent="0.3"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</row>
    <row r="197" spans="2:27" ht="14.25" customHeight="1" x14ac:dyDescent="0.3"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</row>
    <row r="198" spans="2:27" ht="14.25" customHeight="1" x14ac:dyDescent="0.3"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</row>
    <row r="199" spans="2:27" ht="14.25" customHeight="1" x14ac:dyDescent="0.3"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</row>
    <row r="200" spans="2:27" ht="14.25" customHeight="1" x14ac:dyDescent="0.3"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</row>
    <row r="201" spans="2:27" ht="14.25" customHeight="1" x14ac:dyDescent="0.3"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</row>
    <row r="202" spans="2:27" ht="14.25" customHeight="1" x14ac:dyDescent="0.3"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</row>
    <row r="203" spans="2:27" ht="14.25" customHeight="1" x14ac:dyDescent="0.3"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</row>
    <row r="204" spans="2:27" ht="14.25" customHeight="1" x14ac:dyDescent="0.3"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</row>
    <row r="205" spans="2:27" ht="14.25" customHeight="1" x14ac:dyDescent="0.3"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</row>
    <row r="206" spans="2:27" ht="14.25" customHeight="1" x14ac:dyDescent="0.3"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</row>
    <row r="207" spans="2:27" ht="14.25" customHeight="1" x14ac:dyDescent="0.3"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</row>
    <row r="208" spans="2:27" ht="14.25" customHeight="1" x14ac:dyDescent="0.3"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</row>
    <row r="209" spans="2:27" ht="14.25" customHeight="1" x14ac:dyDescent="0.3"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</row>
    <row r="210" spans="2:27" ht="14.25" customHeight="1" x14ac:dyDescent="0.3"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</row>
    <row r="211" spans="2:27" ht="14.25" customHeight="1" x14ac:dyDescent="0.3"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</row>
    <row r="212" spans="2:27" ht="14.25" customHeight="1" x14ac:dyDescent="0.3"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</row>
    <row r="213" spans="2:27" ht="14.25" customHeight="1" x14ac:dyDescent="0.3"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</row>
    <row r="214" spans="2:27" ht="14.25" customHeight="1" x14ac:dyDescent="0.3"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</row>
    <row r="215" spans="2:27" ht="14.25" customHeight="1" x14ac:dyDescent="0.3"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</row>
    <row r="216" spans="2:27" ht="14.25" customHeight="1" x14ac:dyDescent="0.3"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</row>
    <row r="217" spans="2:27" ht="14.25" customHeight="1" x14ac:dyDescent="0.3"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</row>
    <row r="218" spans="2:27" ht="14.25" customHeight="1" x14ac:dyDescent="0.3"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</row>
    <row r="219" spans="2:27" ht="14.25" customHeight="1" x14ac:dyDescent="0.3"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</row>
    <row r="220" spans="2:27" ht="14.25" customHeight="1" x14ac:dyDescent="0.3"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</row>
    <row r="221" spans="2:27" ht="14.25" customHeight="1" x14ac:dyDescent="0.3"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</row>
    <row r="222" spans="2:27" ht="14.25" customHeight="1" x14ac:dyDescent="0.3"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</row>
    <row r="223" spans="2:27" ht="14.25" customHeight="1" x14ac:dyDescent="0.3"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</row>
    <row r="224" spans="2:27" ht="14.25" customHeight="1" x14ac:dyDescent="0.3"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</row>
    <row r="225" spans="2:27" ht="14.25" customHeight="1" x14ac:dyDescent="0.3"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</row>
    <row r="226" spans="2:27" ht="14.25" customHeight="1" x14ac:dyDescent="0.3"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</row>
    <row r="227" spans="2:27" ht="14.25" customHeight="1" x14ac:dyDescent="0.3"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</row>
    <row r="228" spans="2:27" ht="14.25" customHeight="1" x14ac:dyDescent="0.3"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</row>
    <row r="229" spans="2:27" ht="14.25" customHeight="1" x14ac:dyDescent="0.3"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</row>
    <row r="230" spans="2:27" ht="14.25" customHeight="1" x14ac:dyDescent="0.3"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</row>
    <row r="231" spans="2:27" ht="14.25" customHeight="1" x14ac:dyDescent="0.3"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</row>
    <row r="232" spans="2:27" ht="14.25" customHeight="1" x14ac:dyDescent="0.3"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</row>
    <row r="233" spans="2:27" ht="14.25" customHeight="1" x14ac:dyDescent="0.3"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</row>
    <row r="234" spans="2:27" ht="14.25" customHeight="1" x14ac:dyDescent="0.3"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</row>
    <row r="235" spans="2:27" ht="14.25" customHeight="1" x14ac:dyDescent="0.3"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</row>
    <row r="236" spans="2:27" ht="14.25" customHeight="1" x14ac:dyDescent="0.3"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</row>
    <row r="237" spans="2:27" ht="14.25" customHeight="1" x14ac:dyDescent="0.3"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</row>
    <row r="238" spans="2:27" ht="14.25" customHeight="1" x14ac:dyDescent="0.3"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</row>
    <row r="239" spans="2:27" ht="14.25" customHeight="1" x14ac:dyDescent="0.3"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</row>
    <row r="240" spans="2:27" ht="14.25" customHeight="1" x14ac:dyDescent="0.3"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</row>
    <row r="241" spans="2:27" ht="14.25" customHeight="1" x14ac:dyDescent="0.3"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</row>
    <row r="242" spans="2:27" ht="14.25" customHeight="1" x14ac:dyDescent="0.3"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</row>
    <row r="243" spans="2:27" ht="14.25" customHeight="1" x14ac:dyDescent="0.3"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</row>
    <row r="244" spans="2:27" ht="14.25" customHeight="1" x14ac:dyDescent="0.3"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</row>
    <row r="245" spans="2:27" ht="14.25" customHeight="1" x14ac:dyDescent="0.3"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</row>
    <row r="246" spans="2:27" ht="14.25" customHeight="1" x14ac:dyDescent="0.3"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</row>
    <row r="247" spans="2:27" ht="14.25" customHeight="1" x14ac:dyDescent="0.3"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</row>
    <row r="248" spans="2:27" ht="14.25" customHeight="1" x14ac:dyDescent="0.3"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</row>
    <row r="249" spans="2:27" ht="14.25" customHeight="1" x14ac:dyDescent="0.3"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</row>
    <row r="250" spans="2:27" ht="14.25" customHeight="1" x14ac:dyDescent="0.3"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</row>
    <row r="251" spans="2:27" ht="14.25" customHeight="1" x14ac:dyDescent="0.3"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</row>
    <row r="252" spans="2:27" ht="14.25" customHeight="1" x14ac:dyDescent="0.3"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</row>
    <row r="253" spans="2:27" ht="14.25" customHeight="1" x14ac:dyDescent="0.3"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</row>
    <row r="254" spans="2:27" ht="14.25" customHeight="1" x14ac:dyDescent="0.3"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</row>
    <row r="255" spans="2:27" ht="14.25" customHeight="1" x14ac:dyDescent="0.3"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</row>
    <row r="256" spans="2:27" ht="14.25" customHeight="1" x14ac:dyDescent="0.3"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</row>
    <row r="257" spans="2:27" ht="14.25" customHeight="1" x14ac:dyDescent="0.3"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</row>
    <row r="258" spans="2:27" ht="14.25" customHeight="1" x14ac:dyDescent="0.3"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</row>
    <row r="259" spans="2:27" ht="14.25" customHeight="1" x14ac:dyDescent="0.3"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</row>
    <row r="260" spans="2:27" ht="14.25" customHeight="1" x14ac:dyDescent="0.3"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</row>
    <row r="261" spans="2:27" ht="14.25" customHeight="1" x14ac:dyDescent="0.3"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</row>
    <row r="262" spans="2:27" ht="14.25" customHeight="1" x14ac:dyDescent="0.3"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</row>
    <row r="263" spans="2:27" ht="14.25" customHeight="1" x14ac:dyDescent="0.3"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</row>
    <row r="264" spans="2:27" ht="14.25" customHeight="1" x14ac:dyDescent="0.3"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</row>
    <row r="265" spans="2:27" ht="14.25" customHeight="1" x14ac:dyDescent="0.3"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</row>
    <row r="266" spans="2:27" ht="14.25" customHeight="1" x14ac:dyDescent="0.3"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</row>
    <row r="267" spans="2:27" ht="14.25" customHeight="1" x14ac:dyDescent="0.3"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</row>
    <row r="268" spans="2:27" ht="14.25" customHeight="1" x14ac:dyDescent="0.3"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</row>
    <row r="269" spans="2:27" ht="14.25" customHeight="1" x14ac:dyDescent="0.3"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</row>
    <row r="270" spans="2:27" ht="14.25" customHeight="1" x14ac:dyDescent="0.3"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</row>
    <row r="271" spans="2:27" ht="14.25" customHeight="1" x14ac:dyDescent="0.3"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</row>
    <row r="272" spans="2:27" ht="14.25" customHeight="1" x14ac:dyDescent="0.3"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</row>
    <row r="273" spans="2:27" ht="14.25" customHeight="1" x14ac:dyDescent="0.3"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</row>
    <row r="274" spans="2:27" ht="14.25" customHeight="1" x14ac:dyDescent="0.3"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</row>
    <row r="275" spans="2:27" ht="14.25" customHeight="1" x14ac:dyDescent="0.3"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</row>
    <row r="276" spans="2:27" ht="14.25" customHeight="1" x14ac:dyDescent="0.3"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</row>
    <row r="277" spans="2:27" ht="14.25" customHeight="1" x14ac:dyDescent="0.3"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</row>
    <row r="278" spans="2:27" ht="14.25" customHeight="1" x14ac:dyDescent="0.3"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</row>
    <row r="279" spans="2:27" ht="14.25" customHeight="1" x14ac:dyDescent="0.3"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</row>
    <row r="280" spans="2:27" ht="14.25" customHeight="1" x14ac:dyDescent="0.3"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</row>
    <row r="281" spans="2:27" ht="14.25" customHeight="1" x14ac:dyDescent="0.3"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</row>
    <row r="282" spans="2:27" ht="14.25" customHeight="1" x14ac:dyDescent="0.3"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</row>
    <row r="283" spans="2:27" ht="14.25" customHeight="1" x14ac:dyDescent="0.3"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</row>
    <row r="284" spans="2:27" ht="14.25" customHeight="1" x14ac:dyDescent="0.3"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</row>
    <row r="285" spans="2:27" ht="14.25" customHeight="1" x14ac:dyDescent="0.3"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</row>
    <row r="286" spans="2:27" ht="14.25" customHeight="1" x14ac:dyDescent="0.3"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</row>
    <row r="287" spans="2:27" ht="14.25" customHeight="1" x14ac:dyDescent="0.3"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</row>
    <row r="288" spans="2:27" ht="14.25" customHeight="1" x14ac:dyDescent="0.3"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</row>
    <row r="289" spans="2:27" ht="14.25" customHeight="1" x14ac:dyDescent="0.3"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</row>
    <row r="290" spans="2:27" ht="14.25" customHeight="1" x14ac:dyDescent="0.3"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</row>
    <row r="291" spans="2:27" ht="14.25" customHeight="1" x14ac:dyDescent="0.3"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</row>
    <row r="292" spans="2:27" ht="14.25" customHeight="1" x14ac:dyDescent="0.3"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</row>
    <row r="293" spans="2:27" ht="14.25" customHeight="1" x14ac:dyDescent="0.3"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</row>
    <row r="294" spans="2:27" ht="14.25" customHeight="1" x14ac:dyDescent="0.3"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</row>
    <row r="295" spans="2:27" ht="14.25" customHeight="1" x14ac:dyDescent="0.3"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</row>
    <row r="296" spans="2:27" ht="14.25" customHeight="1" x14ac:dyDescent="0.3"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</row>
    <row r="297" spans="2:27" ht="14.25" customHeight="1" x14ac:dyDescent="0.3"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</row>
    <row r="298" spans="2:27" ht="14.25" customHeight="1" x14ac:dyDescent="0.3"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</row>
    <row r="299" spans="2:27" ht="14.25" customHeight="1" x14ac:dyDescent="0.3"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</row>
    <row r="300" spans="2:27" ht="14.25" customHeight="1" x14ac:dyDescent="0.3"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</row>
    <row r="301" spans="2:27" ht="14.25" customHeight="1" x14ac:dyDescent="0.3"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</row>
    <row r="302" spans="2:27" ht="14.25" customHeight="1" x14ac:dyDescent="0.3"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</row>
    <row r="303" spans="2:27" ht="14.25" customHeight="1" x14ac:dyDescent="0.3"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</row>
    <row r="304" spans="2:27" ht="14.25" customHeight="1" x14ac:dyDescent="0.3"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</row>
    <row r="305" spans="2:27" ht="14.25" customHeight="1" x14ac:dyDescent="0.3"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</row>
    <row r="306" spans="2:27" ht="14.25" customHeight="1" x14ac:dyDescent="0.3"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</row>
    <row r="307" spans="2:27" ht="14.25" customHeight="1" x14ac:dyDescent="0.3"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</row>
    <row r="308" spans="2:27" ht="14.25" customHeight="1" x14ac:dyDescent="0.3"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</row>
    <row r="309" spans="2:27" ht="14.25" customHeight="1" x14ac:dyDescent="0.3"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</row>
    <row r="310" spans="2:27" ht="14.25" customHeight="1" x14ac:dyDescent="0.3"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</row>
    <row r="311" spans="2:27" ht="14.25" customHeight="1" x14ac:dyDescent="0.3"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</row>
    <row r="312" spans="2:27" ht="14.25" customHeight="1" x14ac:dyDescent="0.3"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</row>
    <row r="313" spans="2:27" ht="14.25" customHeight="1" x14ac:dyDescent="0.3"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</row>
    <row r="314" spans="2:27" ht="14.25" customHeight="1" x14ac:dyDescent="0.3"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</row>
    <row r="315" spans="2:27" ht="14.25" customHeight="1" x14ac:dyDescent="0.3"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</row>
    <row r="316" spans="2:27" ht="14.25" customHeight="1" x14ac:dyDescent="0.3"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</row>
    <row r="317" spans="2:27" ht="14.25" customHeight="1" x14ac:dyDescent="0.3"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</row>
    <row r="318" spans="2:27" ht="14.25" customHeight="1" x14ac:dyDescent="0.3"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</row>
    <row r="319" spans="2:27" ht="14.25" customHeight="1" x14ac:dyDescent="0.3"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</row>
    <row r="320" spans="2:27" ht="14.25" customHeight="1" x14ac:dyDescent="0.3"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  <c r="AA320" s="189"/>
    </row>
    <row r="321" spans="2:27" ht="14.25" customHeight="1" x14ac:dyDescent="0.3"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</row>
    <row r="322" spans="2:27" ht="14.25" customHeight="1" x14ac:dyDescent="0.3"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</row>
    <row r="323" spans="2:27" ht="14.25" customHeight="1" x14ac:dyDescent="0.3"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  <c r="AA323" s="189"/>
    </row>
    <row r="324" spans="2:27" ht="14.25" customHeight="1" x14ac:dyDescent="0.3"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</row>
    <row r="325" spans="2:27" ht="14.25" customHeight="1" x14ac:dyDescent="0.3"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</row>
    <row r="326" spans="2:27" ht="14.25" customHeight="1" x14ac:dyDescent="0.3"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</row>
    <row r="327" spans="2:27" ht="14.25" customHeight="1" x14ac:dyDescent="0.3"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</row>
    <row r="328" spans="2:27" ht="14.25" customHeight="1" x14ac:dyDescent="0.3"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</row>
    <row r="329" spans="2:27" ht="14.25" customHeight="1" x14ac:dyDescent="0.3"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</row>
    <row r="330" spans="2:27" ht="14.25" customHeight="1" x14ac:dyDescent="0.3"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</row>
    <row r="331" spans="2:27" ht="14.25" customHeight="1" x14ac:dyDescent="0.3"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</row>
    <row r="332" spans="2:27" ht="14.25" customHeight="1" x14ac:dyDescent="0.3"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</row>
    <row r="333" spans="2:27" ht="14.25" customHeight="1" x14ac:dyDescent="0.3"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</row>
    <row r="334" spans="2:27" ht="14.25" customHeight="1" x14ac:dyDescent="0.3"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</row>
    <row r="335" spans="2:27" ht="14.25" customHeight="1" x14ac:dyDescent="0.3"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</row>
    <row r="336" spans="2:27" ht="14.25" customHeight="1" x14ac:dyDescent="0.3"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</row>
    <row r="337" spans="2:27" ht="14.25" customHeight="1" x14ac:dyDescent="0.3"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</row>
    <row r="338" spans="2:27" ht="14.25" customHeight="1" x14ac:dyDescent="0.3"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</row>
    <row r="339" spans="2:27" ht="14.25" customHeight="1" x14ac:dyDescent="0.3"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</row>
    <row r="340" spans="2:27" ht="14.25" customHeight="1" x14ac:dyDescent="0.3"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</row>
    <row r="341" spans="2:27" ht="14.25" customHeight="1" x14ac:dyDescent="0.3"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</row>
    <row r="342" spans="2:27" ht="14.25" customHeight="1" x14ac:dyDescent="0.3"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</row>
    <row r="343" spans="2:27" ht="14.25" customHeight="1" x14ac:dyDescent="0.3"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</row>
    <row r="344" spans="2:27" ht="14.25" customHeight="1" x14ac:dyDescent="0.3"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</row>
    <row r="345" spans="2:27" ht="14.25" customHeight="1" x14ac:dyDescent="0.3"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  <c r="AA345" s="189"/>
    </row>
    <row r="346" spans="2:27" ht="14.25" customHeight="1" x14ac:dyDescent="0.3"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  <c r="AA346" s="189"/>
    </row>
    <row r="347" spans="2:27" ht="14.25" customHeight="1" x14ac:dyDescent="0.3"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</row>
    <row r="348" spans="2:27" ht="14.25" customHeight="1" x14ac:dyDescent="0.3"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</row>
    <row r="349" spans="2:27" ht="14.25" customHeight="1" x14ac:dyDescent="0.3"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</row>
    <row r="350" spans="2:27" ht="14.25" customHeight="1" x14ac:dyDescent="0.3"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</row>
    <row r="351" spans="2:27" ht="14.25" customHeight="1" x14ac:dyDescent="0.3"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  <c r="AA351" s="189"/>
    </row>
    <row r="352" spans="2:27" ht="14.25" customHeight="1" x14ac:dyDescent="0.3"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</row>
    <row r="353" spans="2:27" ht="14.25" customHeight="1" x14ac:dyDescent="0.3"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</row>
    <row r="354" spans="2:27" ht="14.25" customHeight="1" x14ac:dyDescent="0.3"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</row>
    <row r="355" spans="2:27" ht="14.25" customHeight="1" x14ac:dyDescent="0.3"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</row>
    <row r="356" spans="2:27" ht="14.25" customHeight="1" x14ac:dyDescent="0.3"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</row>
    <row r="357" spans="2:27" ht="14.25" customHeight="1" x14ac:dyDescent="0.3"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</row>
    <row r="358" spans="2:27" ht="14.25" customHeight="1" x14ac:dyDescent="0.3"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</row>
    <row r="359" spans="2:27" ht="14.25" customHeight="1" x14ac:dyDescent="0.3"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  <c r="AA359" s="189"/>
    </row>
    <row r="360" spans="2:27" ht="14.25" customHeight="1" x14ac:dyDescent="0.3"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</row>
    <row r="361" spans="2:27" ht="14.25" customHeight="1" x14ac:dyDescent="0.3"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</row>
    <row r="362" spans="2:27" ht="14.25" customHeight="1" x14ac:dyDescent="0.3"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  <c r="AA362" s="189"/>
    </row>
    <row r="363" spans="2:27" ht="14.25" customHeight="1" x14ac:dyDescent="0.3"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</row>
    <row r="364" spans="2:27" ht="14.25" customHeight="1" x14ac:dyDescent="0.3"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</row>
    <row r="365" spans="2:27" ht="14.25" customHeight="1" x14ac:dyDescent="0.3"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  <c r="AA365" s="189"/>
    </row>
    <row r="366" spans="2:27" ht="14.25" customHeight="1" x14ac:dyDescent="0.3"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</row>
    <row r="367" spans="2:27" ht="14.25" customHeight="1" x14ac:dyDescent="0.3"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</row>
    <row r="368" spans="2:27" ht="14.25" customHeight="1" x14ac:dyDescent="0.3"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</row>
    <row r="369" spans="2:27" ht="14.25" customHeight="1" x14ac:dyDescent="0.3"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</row>
    <row r="370" spans="2:27" ht="14.25" customHeight="1" x14ac:dyDescent="0.3"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</row>
    <row r="371" spans="2:27" ht="14.25" customHeight="1" x14ac:dyDescent="0.3"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</row>
    <row r="372" spans="2:27" ht="14.25" customHeight="1" x14ac:dyDescent="0.3"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</row>
    <row r="373" spans="2:27" ht="14.25" customHeight="1" x14ac:dyDescent="0.3"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</row>
    <row r="374" spans="2:27" ht="14.25" customHeight="1" x14ac:dyDescent="0.3"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</row>
    <row r="375" spans="2:27" ht="14.25" customHeight="1" x14ac:dyDescent="0.3"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</row>
    <row r="376" spans="2:27" ht="14.25" customHeight="1" x14ac:dyDescent="0.3"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</row>
    <row r="377" spans="2:27" ht="14.25" customHeight="1" x14ac:dyDescent="0.3"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</row>
    <row r="378" spans="2:27" ht="14.25" customHeight="1" x14ac:dyDescent="0.3"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</row>
    <row r="379" spans="2:27" ht="14.25" customHeight="1" x14ac:dyDescent="0.3"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</row>
    <row r="380" spans="2:27" ht="14.25" customHeight="1" x14ac:dyDescent="0.3"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</row>
    <row r="381" spans="2:27" ht="14.25" customHeight="1" x14ac:dyDescent="0.3"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</row>
    <row r="382" spans="2:27" ht="14.25" customHeight="1" x14ac:dyDescent="0.3"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</row>
    <row r="383" spans="2:27" ht="14.25" customHeight="1" x14ac:dyDescent="0.3"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</row>
    <row r="384" spans="2:27" ht="14.25" customHeight="1" x14ac:dyDescent="0.3"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</row>
    <row r="385" spans="2:27" ht="14.25" customHeight="1" x14ac:dyDescent="0.3"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</row>
    <row r="386" spans="2:27" ht="14.25" customHeight="1" x14ac:dyDescent="0.3"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</row>
    <row r="387" spans="2:27" ht="14.25" customHeight="1" x14ac:dyDescent="0.3"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</row>
    <row r="388" spans="2:27" ht="14.25" customHeight="1" x14ac:dyDescent="0.3"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</row>
    <row r="389" spans="2:27" ht="14.25" customHeight="1" x14ac:dyDescent="0.3"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</row>
    <row r="390" spans="2:27" ht="14.25" customHeight="1" x14ac:dyDescent="0.3"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</row>
    <row r="391" spans="2:27" ht="14.25" customHeight="1" x14ac:dyDescent="0.3"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</row>
    <row r="392" spans="2:27" ht="14.25" customHeight="1" x14ac:dyDescent="0.3"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</row>
    <row r="393" spans="2:27" ht="14.25" customHeight="1" x14ac:dyDescent="0.3"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  <c r="AA393" s="189"/>
    </row>
    <row r="394" spans="2:27" ht="14.25" customHeight="1" x14ac:dyDescent="0.3"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</row>
    <row r="395" spans="2:27" ht="14.25" customHeight="1" x14ac:dyDescent="0.3"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</row>
    <row r="396" spans="2:27" ht="14.25" customHeight="1" x14ac:dyDescent="0.3"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</row>
    <row r="397" spans="2:27" ht="14.25" customHeight="1" x14ac:dyDescent="0.3"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</row>
    <row r="398" spans="2:27" ht="14.25" customHeight="1" x14ac:dyDescent="0.3"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</row>
    <row r="399" spans="2:27" ht="14.25" customHeight="1" x14ac:dyDescent="0.3"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</row>
    <row r="400" spans="2:27" ht="14.25" customHeight="1" x14ac:dyDescent="0.3"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</row>
    <row r="401" spans="2:27" ht="14.25" customHeight="1" x14ac:dyDescent="0.3"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  <c r="AA401" s="189"/>
    </row>
    <row r="402" spans="2:27" ht="14.25" customHeight="1" x14ac:dyDescent="0.3"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</row>
    <row r="403" spans="2:27" ht="14.25" customHeight="1" x14ac:dyDescent="0.3"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</row>
    <row r="404" spans="2:27" ht="14.25" customHeight="1" x14ac:dyDescent="0.3"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</row>
    <row r="405" spans="2:27" ht="14.25" customHeight="1" x14ac:dyDescent="0.3"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</row>
    <row r="406" spans="2:27" ht="14.25" customHeight="1" x14ac:dyDescent="0.3"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</row>
    <row r="407" spans="2:27" ht="14.25" customHeight="1" x14ac:dyDescent="0.3"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  <c r="AA407" s="189"/>
    </row>
    <row r="408" spans="2:27" ht="14.25" customHeight="1" x14ac:dyDescent="0.3"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</row>
    <row r="409" spans="2:27" ht="14.25" customHeight="1" x14ac:dyDescent="0.3"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</row>
    <row r="410" spans="2:27" ht="14.25" customHeight="1" x14ac:dyDescent="0.3"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</row>
    <row r="411" spans="2:27" ht="14.25" customHeight="1" x14ac:dyDescent="0.3"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</row>
    <row r="412" spans="2:27" ht="14.25" customHeight="1" x14ac:dyDescent="0.3"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</row>
    <row r="413" spans="2:27" ht="14.25" customHeight="1" x14ac:dyDescent="0.3"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</row>
    <row r="414" spans="2:27" ht="14.25" customHeight="1" x14ac:dyDescent="0.3"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</row>
    <row r="415" spans="2:27" ht="14.25" customHeight="1" x14ac:dyDescent="0.3"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</row>
    <row r="416" spans="2:27" ht="14.25" customHeight="1" x14ac:dyDescent="0.3"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</row>
    <row r="417" spans="2:27" ht="14.25" customHeight="1" x14ac:dyDescent="0.3"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</row>
    <row r="418" spans="2:27" ht="14.25" customHeight="1" x14ac:dyDescent="0.3"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</row>
    <row r="419" spans="2:27" ht="14.25" customHeight="1" x14ac:dyDescent="0.3"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</row>
    <row r="420" spans="2:27" ht="14.25" customHeight="1" x14ac:dyDescent="0.3"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</row>
    <row r="421" spans="2:27" ht="14.25" customHeight="1" x14ac:dyDescent="0.3"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</row>
    <row r="422" spans="2:27" ht="14.25" customHeight="1" x14ac:dyDescent="0.3"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</row>
    <row r="423" spans="2:27" ht="14.25" customHeight="1" x14ac:dyDescent="0.3"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</row>
    <row r="424" spans="2:27" ht="14.25" customHeight="1" x14ac:dyDescent="0.3"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</row>
    <row r="425" spans="2:27" ht="14.25" customHeight="1" x14ac:dyDescent="0.3"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</row>
    <row r="426" spans="2:27" ht="14.25" customHeight="1" x14ac:dyDescent="0.3"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</row>
    <row r="427" spans="2:27" ht="14.25" customHeight="1" x14ac:dyDescent="0.3"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</row>
    <row r="428" spans="2:27" ht="14.25" customHeight="1" x14ac:dyDescent="0.3"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</row>
    <row r="429" spans="2:27" ht="14.25" customHeight="1" x14ac:dyDescent="0.3"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</row>
    <row r="430" spans="2:27" ht="14.25" customHeight="1" x14ac:dyDescent="0.3"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  <c r="AA430" s="189"/>
    </row>
    <row r="431" spans="2:27" ht="14.25" customHeight="1" x14ac:dyDescent="0.3"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</row>
    <row r="432" spans="2:27" ht="14.25" customHeight="1" x14ac:dyDescent="0.3"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</row>
    <row r="433" spans="2:27" ht="14.25" customHeight="1" x14ac:dyDescent="0.3"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</row>
    <row r="434" spans="2:27" ht="14.25" customHeight="1" x14ac:dyDescent="0.3"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</row>
    <row r="435" spans="2:27" ht="14.25" customHeight="1" x14ac:dyDescent="0.3"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</row>
    <row r="436" spans="2:27" ht="14.25" customHeight="1" x14ac:dyDescent="0.3"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</row>
    <row r="437" spans="2:27" ht="14.25" customHeight="1" x14ac:dyDescent="0.3"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</row>
    <row r="438" spans="2:27" ht="14.25" customHeight="1" x14ac:dyDescent="0.3"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</row>
    <row r="439" spans="2:27" ht="14.25" customHeight="1" x14ac:dyDescent="0.3"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</row>
    <row r="440" spans="2:27" ht="14.25" customHeight="1" x14ac:dyDescent="0.3"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</row>
    <row r="441" spans="2:27" ht="14.25" customHeight="1" x14ac:dyDescent="0.3"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</row>
    <row r="442" spans="2:27" ht="14.25" customHeight="1" x14ac:dyDescent="0.3"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</row>
    <row r="443" spans="2:27" ht="14.25" customHeight="1" x14ac:dyDescent="0.3"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</row>
    <row r="444" spans="2:27" ht="14.25" customHeight="1" x14ac:dyDescent="0.3"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</row>
    <row r="445" spans="2:27" ht="14.25" customHeight="1" x14ac:dyDescent="0.3"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</row>
    <row r="446" spans="2:27" ht="14.25" customHeight="1" x14ac:dyDescent="0.3"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</row>
    <row r="447" spans="2:27" ht="14.25" customHeight="1" x14ac:dyDescent="0.3"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</row>
    <row r="448" spans="2:27" ht="14.25" customHeight="1" x14ac:dyDescent="0.3"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</row>
    <row r="449" spans="2:27" ht="14.25" customHeight="1" x14ac:dyDescent="0.3"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</row>
    <row r="450" spans="2:27" ht="14.25" customHeight="1" x14ac:dyDescent="0.3"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</row>
    <row r="451" spans="2:27" ht="14.25" customHeight="1" x14ac:dyDescent="0.3"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</row>
    <row r="452" spans="2:27" ht="14.25" customHeight="1" x14ac:dyDescent="0.3"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</row>
    <row r="453" spans="2:27" ht="14.25" customHeight="1" x14ac:dyDescent="0.3"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</row>
    <row r="454" spans="2:27" ht="14.25" customHeight="1" x14ac:dyDescent="0.3"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</row>
    <row r="455" spans="2:27" ht="14.25" customHeight="1" x14ac:dyDescent="0.3"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</row>
    <row r="456" spans="2:27" ht="14.25" customHeight="1" x14ac:dyDescent="0.3"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</row>
    <row r="457" spans="2:27" ht="14.25" customHeight="1" x14ac:dyDescent="0.3"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</row>
    <row r="458" spans="2:27" ht="14.25" customHeight="1" x14ac:dyDescent="0.3"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</row>
    <row r="459" spans="2:27" ht="14.25" customHeight="1" x14ac:dyDescent="0.3"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</row>
    <row r="460" spans="2:27" ht="14.25" customHeight="1" x14ac:dyDescent="0.3"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</row>
    <row r="461" spans="2:27" ht="14.25" customHeight="1" x14ac:dyDescent="0.3"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</row>
    <row r="462" spans="2:27" ht="14.25" customHeight="1" x14ac:dyDescent="0.3"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</row>
    <row r="463" spans="2:27" ht="14.25" customHeight="1" x14ac:dyDescent="0.3"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</row>
    <row r="464" spans="2:27" ht="14.25" customHeight="1" x14ac:dyDescent="0.3"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</row>
    <row r="465" spans="2:27" ht="14.25" customHeight="1" x14ac:dyDescent="0.3"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</row>
    <row r="466" spans="2:27" ht="14.25" customHeight="1" x14ac:dyDescent="0.3"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</row>
    <row r="467" spans="2:27" ht="14.25" customHeight="1" x14ac:dyDescent="0.3"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</row>
    <row r="468" spans="2:27" ht="14.25" customHeight="1" x14ac:dyDescent="0.3"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</row>
    <row r="469" spans="2:27" ht="14.25" customHeight="1" x14ac:dyDescent="0.3"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</row>
    <row r="470" spans="2:27" ht="14.25" customHeight="1" x14ac:dyDescent="0.3"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</row>
    <row r="471" spans="2:27" ht="14.25" customHeight="1" x14ac:dyDescent="0.3"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</row>
    <row r="472" spans="2:27" ht="14.25" customHeight="1" x14ac:dyDescent="0.3"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</row>
    <row r="473" spans="2:27" ht="14.25" customHeight="1" x14ac:dyDescent="0.3"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</row>
    <row r="474" spans="2:27" ht="14.25" customHeight="1" x14ac:dyDescent="0.3"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</row>
    <row r="475" spans="2:27" ht="14.25" customHeight="1" x14ac:dyDescent="0.3"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</row>
    <row r="476" spans="2:27" ht="14.25" customHeight="1" x14ac:dyDescent="0.3"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</row>
    <row r="477" spans="2:27" ht="14.25" customHeight="1" x14ac:dyDescent="0.3"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</row>
    <row r="478" spans="2:27" ht="14.25" customHeight="1" x14ac:dyDescent="0.3"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</row>
    <row r="479" spans="2:27" ht="14.25" customHeight="1" x14ac:dyDescent="0.3"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</row>
    <row r="480" spans="2:27" ht="14.25" customHeight="1" x14ac:dyDescent="0.3"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</row>
    <row r="481" spans="2:27" ht="14.25" customHeight="1" x14ac:dyDescent="0.3"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</row>
    <row r="482" spans="2:27" ht="14.25" customHeight="1" x14ac:dyDescent="0.3"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</row>
    <row r="483" spans="2:27" ht="14.25" customHeight="1" x14ac:dyDescent="0.3"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</row>
    <row r="484" spans="2:27" ht="14.25" customHeight="1" x14ac:dyDescent="0.3"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</row>
    <row r="485" spans="2:27" ht="14.25" customHeight="1" x14ac:dyDescent="0.3"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</row>
    <row r="486" spans="2:27" ht="14.25" customHeight="1" x14ac:dyDescent="0.3"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</row>
    <row r="487" spans="2:27" ht="14.25" customHeight="1" x14ac:dyDescent="0.3"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</row>
    <row r="488" spans="2:27" ht="14.25" customHeight="1" x14ac:dyDescent="0.3"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</row>
    <row r="489" spans="2:27" ht="14.25" customHeight="1" x14ac:dyDescent="0.3"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</row>
    <row r="490" spans="2:27" ht="14.25" customHeight="1" x14ac:dyDescent="0.3"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</row>
    <row r="491" spans="2:27" ht="14.25" customHeight="1" x14ac:dyDescent="0.3"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</row>
    <row r="492" spans="2:27" ht="14.25" customHeight="1" x14ac:dyDescent="0.3"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</row>
    <row r="493" spans="2:27" ht="14.25" customHeight="1" x14ac:dyDescent="0.3"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</row>
    <row r="494" spans="2:27" ht="14.25" customHeight="1" x14ac:dyDescent="0.3"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</row>
    <row r="495" spans="2:27" ht="14.25" customHeight="1" x14ac:dyDescent="0.3"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</row>
    <row r="496" spans="2:27" ht="14.25" customHeight="1" x14ac:dyDescent="0.3"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</row>
    <row r="497" spans="2:27" ht="14.25" customHeight="1" x14ac:dyDescent="0.3"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</row>
    <row r="498" spans="2:27" ht="14.25" customHeight="1" x14ac:dyDescent="0.3"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</row>
    <row r="499" spans="2:27" ht="14.25" customHeight="1" x14ac:dyDescent="0.3"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</row>
    <row r="500" spans="2:27" ht="14.25" customHeight="1" x14ac:dyDescent="0.3"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</row>
    <row r="501" spans="2:27" ht="14.25" customHeight="1" x14ac:dyDescent="0.3"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</row>
    <row r="502" spans="2:27" ht="14.25" customHeight="1" x14ac:dyDescent="0.3"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</row>
    <row r="503" spans="2:27" ht="14.25" customHeight="1" x14ac:dyDescent="0.3"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</row>
    <row r="504" spans="2:27" ht="14.25" customHeight="1" x14ac:dyDescent="0.3"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</row>
    <row r="505" spans="2:27" ht="14.25" customHeight="1" x14ac:dyDescent="0.3"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</row>
    <row r="506" spans="2:27" ht="14.25" customHeight="1" x14ac:dyDescent="0.3"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</row>
    <row r="507" spans="2:27" ht="14.25" customHeight="1" x14ac:dyDescent="0.3"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</row>
    <row r="508" spans="2:27" ht="14.25" customHeight="1" x14ac:dyDescent="0.3"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  <c r="AA508" s="189"/>
    </row>
    <row r="509" spans="2:27" ht="14.25" customHeight="1" x14ac:dyDescent="0.3"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</row>
    <row r="510" spans="2:27" ht="14.25" customHeight="1" x14ac:dyDescent="0.3"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</row>
    <row r="511" spans="2:27" ht="14.25" customHeight="1" x14ac:dyDescent="0.3"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</row>
    <row r="512" spans="2:27" ht="14.25" customHeight="1" x14ac:dyDescent="0.3"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</row>
    <row r="513" spans="2:27" ht="14.25" customHeight="1" x14ac:dyDescent="0.3"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</row>
    <row r="514" spans="2:27" ht="14.25" customHeight="1" x14ac:dyDescent="0.3"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</row>
    <row r="515" spans="2:27" ht="14.25" customHeight="1" x14ac:dyDescent="0.3"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</row>
    <row r="516" spans="2:27" ht="14.25" customHeight="1" x14ac:dyDescent="0.3"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</row>
    <row r="517" spans="2:27" ht="14.25" customHeight="1" x14ac:dyDescent="0.3"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</row>
    <row r="518" spans="2:27" ht="14.25" customHeight="1" x14ac:dyDescent="0.3"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</row>
    <row r="519" spans="2:27" ht="14.25" customHeight="1" x14ac:dyDescent="0.3"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</row>
    <row r="520" spans="2:27" ht="14.25" customHeight="1" x14ac:dyDescent="0.3"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</row>
    <row r="521" spans="2:27" ht="14.25" customHeight="1" x14ac:dyDescent="0.3"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</row>
    <row r="522" spans="2:27" ht="14.25" customHeight="1" x14ac:dyDescent="0.3"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</row>
    <row r="523" spans="2:27" ht="14.25" customHeight="1" x14ac:dyDescent="0.3"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</row>
    <row r="524" spans="2:27" ht="14.25" customHeight="1" x14ac:dyDescent="0.3"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</row>
    <row r="525" spans="2:27" ht="14.25" customHeight="1" x14ac:dyDescent="0.3"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</row>
    <row r="526" spans="2:27" ht="14.25" customHeight="1" x14ac:dyDescent="0.3"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</row>
    <row r="527" spans="2:27" ht="14.25" customHeight="1" x14ac:dyDescent="0.3"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</row>
    <row r="528" spans="2:27" ht="14.25" customHeight="1" x14ac:dyDescent="0.3"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</row>
    <row r="529" spans="2:27" ht="14.25" customHeight="1" x14ac:dyDescent="0.3"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</row>
    <row r="530" spans="2:27" ht="14.25" customHeight="1" x14ac:dyDescent="0.3"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</row>
    <row r="531" spans="2:27" ht="14.25" customHeight="1" x14ac:dyDescent="0.3"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</row>
    <row r="532" spans="2:27" ht="14.25" customHeight="1" x14ac:dyDescent="0.3"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</row>
    <row r="533" spans="2:27" ht="14.25" customHeight="1" x14ac:dyDescent="0.3"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</row>
    <row r="534" spans="2:27" ht="14.25" customHeight="1" x14ac:dyDescent="0.3"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</row>
    <row r="535" spans="2:27" ht="14.25" customHeight="1" x14ac:dyDescent="0.3"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</row>
    <row r="536" spans="2:27" ht="14.25" customHeight="1" x14ac:dyDescent="0.3"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</row>
    <row r="537" spans="2:27" ht="14.25" customHeight="1" x14ac:dyDescent="0.3"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</row>
    <row r="538" spans="2:27" ht="14.25" customHeight="1" x14ac:dyDescent="0.3"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</row>
    <row r="539" spans="2:27" ht="14.25" customHeight="1" x14ac:dyDescent="0.3"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</row>
    <row r="540" spans="2:27" ht="14.25" customHeight="1" x14ac:dyDescent="0.3"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</row>
    <row r="541" spans="2:27" ht="14.25" customHeight="1" x14ac:dyDescent="0.3"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</row>
    <row r="542" spans="2:27" ht="14.25" customHeight="1" x14ac:dyDescent="0.3"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</row>
    <row r="543" spans="2:27" ht="14.25" customHeight="1" x14ac:dyDescent="0.3"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</row>
    <row r="544" spans="2:27" ht="14.25" customHeight="1" x14ac:dyDescent="0.3"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</row>
    <row r="545" spans="2:27" ht="14.25" customHeight="1" x14ac:dyDescent="0.3"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</row>
    <row r="546" spans="2:27" ht="14.25" customHeight="1" x14ac:dyDescent="0.3"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</row>
    <row r="547" spans="2:27" ht="14.25" customHeight="1" x14ac:dyDescent="0.3"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</row>
    <row r="548" spans="2:27" ht="14.25" customHeight="1" x14ac:dyDescent="0.3"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</row>
    <row r="549" spans="2:27" ht="14.25" customHeight="1" x14ac:dyDescent="0.3"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</row>
    <row r="550" spans="2:27" ht="14.25" customHeight="1" x14ac:dyDescent="0.3"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</row>
    <row r="551" spans="2:27" ht="14.25" customHeight="1" x14ac:dyDescent="0.3"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</row>
    <row r="552" spans="2:27" ht="14.25" customHeight="1" x14ac:dyDescent="0.3"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</row>
    <row r="553" spans="2:27" ht="14.25" customHeight="1" x14ac:dyDescent="0.3"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</row>
    <row r="554" spans="2:27" ht="14.25" customHeight="1" x14ac:dyDescent="0.3"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</row>
    <row r="555" spans="2:27" ht="14.25" customHeight="1" x14ac:dyDescent="0.3"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</row>
    <row r="556" spans="2:27" ht="14.25" customHeight="1" x14ac:dyDescent="0.3"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</row>
    <row r="557" spans="2:27" ht="14.25" customHeight="1" x14ac:dyDescent="0.3"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</row>
    <row r="558" spans="2:27" ht="14.25" customHeight="1" x14ac:dyDescent="0.3"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</row>
    <row r="559" spans="2:27" ht="14.25" customHeight="1" x14ac:dyDescent="0.3"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</row>
    <row r="560" spans="2:27" ht="14.25" customHeight="1" x14ac:dyDescent="0.3"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</row>
    <row r="561" spans="2:27" ht="14.25" customHeight="1" x14ac:dyDescent="0.3"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</row>
    <row r="562" spans="2:27" ht="14.25" customHeight="1" x14ac:dyDescent="0.3"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</row>
    <row r="563" spans="2:27" ht="14.25" customHeight="1" x14ac:dyDescent="0.3"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</row>
    <row r="564" spans="2:27" ht="14.25" customHeight="1" x14ac:dyDescent="0.3"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</row>
    <row r="565" spans="2:27" ht="14.25" customHeight="1" x14ac:dyDescent="0.3"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</row>
    <row r="566" spans="2:27" ht="14.25" customHeight="1" x14ac:dyDescent="0.3"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</row>
    <row r="567" spans="2:27" ht="14.25" customHeight="1" x14ac:dyDescent="0.3"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</row>
    <row r="568" spans="2:27" ht="14.25" customHeight="1" x14ac:dyDescent="0.3"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</row>
    <row r="569" spans="2:27" ht="14.25" customHeight="1" x14ac:dyDescent="0.3"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</row>
    <row r="570" spans="2:27" ht="14.25" customHeight="1" x14ac:dyDescent="0.3"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</row>
    <row r="571" spans="2:27" ht="14.25" customHeight="1" x14ac:dyDescent="0.3"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</row>
    <row r="572" spans="2:27" ht="14.25" customHeight="1" x14ac:dyDescent="0.3"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</row>
    <row r="573" spans="2:27" ht="14.25" customHeight="1" x14ac:dyDescent="0.3"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</row>
    <row r="574" spans="2:27" ht="14.25" customHeight="1" x14ac:dyDescent="0.3"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</row>
    <row r="575" spans="2:27" ht="14.25" customHeight="1" x14ac:dyDescent="0.3"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</row>
    <row r="576" spans="2:27" ht="14.25" customHeight="1" x14ac:dyDescent="0.3"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</row>
    <row r="577" spans="2:27" ht="14.25" customHeight="1" x14ac:dyDescent="0.3"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</row>
    <row r="578" spans="2:27" ht="14.25" customHeight="1" x14ac:dyDescent="0.3"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</row>
    <row r="579" spans="2:27" ht="14.25" customHeight="1" x14ac:dyDescent="0.3"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</row>
    <row r="580" spans="2:27" ht="14.25" customHeight="1" x14ac:dyDescent="0.3"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</row>
    <row r="581" spans="2:27" ht="14.25" customHeight="1" x14ac:dyDescent="0.3"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</row>
    <row r="582" spans="2:27" ht="14.25" customHeight="1" x14ac:dyDescent="0.3"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</row>
    <row r="583" spans="2:27" ht="14.25" customHeight="1" x14ac:dyDescent="0.3"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</row>
    <row r="584" spans="2:27" ht="14.25" customHeight="1" x14ac:dyDescent="0.3"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</row>
    <row r="585" spans="2:27" ht="14.25" customHeight="1" x14ac:dyDescent="0.3"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</row>
    <row r="586" spans="2:27" ht="14.25" customHeight="1" x14ac:dyDescent="0.3"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</row>
    <row r="587" spans="2:27" ht="14.25" customHeight="1" x14ac:dyDescent="0.3"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</row>
    <row r="588" spans="2:27" ht="14.25" customHeight="1" x14ac:dyDescent="0.3"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</row>
    <row r="589" spans="2:27" ht="14.25" customHeight="1" x14ac:dyDescent="0.3"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</row>
    <row r="590" spans="2:27" ht="14.25" customHeight="1" x14ac:dyDescent="0.3"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</row>
    <row r="591" spans="2:27" ht="14.25" customHeight="1" x14ac:dyDescent="0.3"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</row>
    <row r="592" spans="2:27" ht="14.25" customHeight="1" x14ac:dyDescent="0.3"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</row>
    <row r="593" spans="2:27" ht="14.25" customHeight="1" x14ac:dyDescent="0.3"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</row>
    <row r="594" spans="2:27" ht="14.25" customHeight="1" x14ac:dyDescent="0.3"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</row>
    <row r="595" spans="2:27" ht="14.25" customHeight="1" x14ac:dyDescent="0.3"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</row>
    <row r="596" spans="2:27" ht="14.25" customHeight="1" x14ac:dyDescent="0.3"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</row>
    <row r="597" spans="2:27" ht="14.25" customHeight="1" x14ac:dyDescent="0.3"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</row>
    <row r="598" spans="2:27" ht="14.25" customHeight="1" x14ac:dyDescent="0.3"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</row>
    <row r="599" spans="2:27" ht="14.25" customHeight="1" x14ac:dyDescent="0.3"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</row>
    <row r="600" spans="2:27" ht="14.25" customHeight="1" x14ac:dyDescent="0.3"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</row>
    <row r="601" spans="2:27" ht="14.25" customHeight="1" x14ac:dyDescent="0.3"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</row>
    <row r="602" spans="2:27" ht="14.25" customHeight="1" x14ac:dyDescent="0.3"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</row>
    <row r="603" spans="2:27" ht="14.25" customHeight="1" x14ac:dyDescent="0.3"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</row>
    <row r="604" spans="2:27" ht="14.25" customHeight="1" x14ac:dyDescent="0.3"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</row>
    <row r="605" spans="2:27" ht="14.25" customHeight="1" x14ac:dyDescent="0.3"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</row>
    <row r="606" spans="2:27" ht="14.25" customHeight="1" x14ac:dyDescent="0.3"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</row>
    <row r="607" spans="2:27" ht="14.25" customHeight="1" x14ac:dyDescent="0.3"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</row>
    <row r="608" spans="2:27" ht="14.25" customHeight="1" x14ac:dyDescent="0.3"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</row>
    <row r="609" spans="2:27" ht="14.25" customHeight="1" x14ac:dyDescent="0.3"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</row>
    <row r="610" spans="2:27" ht="14.25" customHeight="1" x14ac:dyDescent="0.3"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</row>
    <row r="611" spans="2:27" ht="14.25" customHeight="1" x14ac:dyDescent="0.3"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</row>
    <row r="612" spans="2:27" ht="14.25" customHeight="1" x14ac:dyDescent="0.3"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</row>
    <row r="613" spans="2:27" ht="14.25" customHeight="1" x14ac:dyDescent="0.3"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</row>
    <row r="614" spans="2:27" ht="14.25" customHeight="1" x14ac:dyDescent="0.3"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</row>
    <row r="615" spans="2:27" ht="14.25" customHeight="1" x14ac:dyDescent="0.3"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</row>
    <row r="616" spans="2:27" ht="14.25" customHeight="1" x14ac:dyDescent="0.3"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</row>
    <row r="617" spans="2:27" ht="14.25" customHeight="1" x14ac:dyDescent="0.3"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</row>
    <row r="618" spans="2:27" ht="14.25" customHeight="1" x14ac:dyDescent="0.3">
      <c r="B618" s="189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</row>
    <row r="619" spans="2:27" ht="14.25" customHeight="1" x14ac:dyDescent="0.3"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</row>
    <row r="620" spans="2:27" ht="14.25" customHeight="1" x14ac:dyDescent="0.3">
      <c r="B620" s="189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</row>
    <row r="621" spans="2:27" ht="14.25" customHeight="1" x14ac:dyDescent="0.3"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</row>
    <row r="622" spans="2:27" ht="14.25" customHeight="1" x14ac:dyDescent="0.3">
      <c r="B622" s="189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</row>
    <row r="623" spans="2:27" ht="14.25" customHeight="1" x14ac:dyDescent="0.3"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</row>
    <row r="624" spans="2:27" ht="14.25" customHeight="1" x14ac:dyDescent="0.3"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</row>
    <row r="625" spans="2:27" ht="14.25" customHeight="1" x14ac:dyDescent="0.3"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</row>
    <row r="626" spans="2:27" ht="14.25" customHeight="1" x14ac:dyDescent="0.3">
      <c r="B626" s="189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</row>
    <row r="627" spans="2:27" ht="14.25" customHeight="1" x14ac:dyDescent="0.3"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</row>
    <row r="628" spans="2:27" ht="14.25" customHeight="1" x14ac:dyDescent="0.3"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</row>
    <row r="629" spans="2:27" ht="14.25" customHeight="1" x14ac:dyDescent="0.3"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</row>
    <row r="630" spans="2:27" ht="14.25" customHeight="1" x14ac:dyDescent="0.3"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</row>
    <row r="631" spans="2:27" ht="14.25" customHeight="1" x14ac:dyDescent="0.3">
      <c r="B631" s="189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</row>
    <row r="632" spans="2:27" ht="14.25" customHeight="1" x14ac:dyDescent="0.3">
      <c r="B632" s="189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</row>
    <row r="633" spans="2:27" ht="14.25" customHeight="1" x14ac:dyDescent="0.3"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</row>
    <row r="634" spans="2:27" ht="14.25" customHeight="1" x14ac:dyDescent="0.3"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  <c r="AA634" s="189"/>
    </row>
    <row r="635" spans="2:27" ht="14.25" customHeight="1" x14ac:dyDescent="0.3"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</row>
    <row r="636" spans="2:27" ht="14.25" customHeight="1" x14ac:dyDescent="0.3"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</row>
    <row r="637" spans="2:27" ht="14.25" customHeight="1" x14ac:dyDescent="0.3"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  <c r="AA637" s="189"/>
    </row>
    <row r="638" spans="2:27" ht="14.25" customHeight="1" x14ac:dyDescent="0.3">
      <c r="B638" s="189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</row>
    <row r="639" spans="2:27" ht="14.25" customHeight="1" x14ac:dyDescent="0.3"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</row>
    <row r="640" spans="2:27" ht="14.25" customHeight="1" x14ac:dyDescent="0.3">
      <c r="B640" s="189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</row>
    <row r="641" spans="2:27" ht="14.25" customHeight="1" x14ac:dyDescent="0.3"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</row>
    <row r="642" spans="2:27" ht="14.25" customHeight="1" x14ac:dyDescent="0.3"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</row>
    <row r="643" spans="2:27" ht="14.25" customHeight="1" x14ac:dyDescent="0.3"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</row>
    <row r="644" spans="2:27" ht="14.25" customHeight="1" x14ac:dyDescent="0.3">
      <c r="B644" s="189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</row>
    <row r="645" spans="2:27" ht="14.25" customHeight="1" x14ac:dyDescent="0.3">
      <c r="B645" s="189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</row>
    <row r="646" spans="2:27" ht="14.25" customHeight="1" x14ac:dyDescent="0.3">
      <c r="B646" s="189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</row>
    <row r="647" spans="2:27" ht="14.25" customHeight="1" x14ac:dyDescent="0.3"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</row>
    <row r="648" spans="2:27" ht="14.25" customHeight="1" x14ac:dyDescent="0.3">
      <c r="B648" s="189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</row>
    <row r="649" spans="2:27" ht="14.25" customHeight="1" x14ac:dyDescent="0.3">
      <c r="B649" s="189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</row>
    <row r="650" spans="2:27" ht="14.25" customHeight="1" x14ac:dyDescent="0.3"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</row>
    <row r="651" spans="2:27" ht="14.25" customHeight="1" x14ac:dyDescent="0.3"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</row>
    <row r="652" spans="2:27" ht="14.25" customHeight="1" x14ac:dyDescent="0.3">
      <c r="B652" s="189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</row>
    <row r="653" spans="2:27" ht="14.25" customHeight="1" x14ac:dyDescent="0.3"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</row>
    <row r="654" spans="2:27" ht="14.25" customHeight="1" x14ac:dyDescent="0.3"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</row>
    <row r="655" spans="2:27" ht="14.25" customHeight="1" x14ac:dyDescent="0.3"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</row>
    <row r="656" spans="2:27" ht="14.25" customHeight="1" x14ac:dyDescent="0.3">
      <c r="B656" s="189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</row>
    <row r="657" spans="2:27" ht="14.25" customHeight="1" x14ac:dyDescent="0.3">
      <c r="B657" s="189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</row>
    <row r="658" spans="2:27" ht="14.25" customHeight="1" x14ac:dyDescent="0.3"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</row>
    <row r="659" spans="2:27" ht="14.25" customHeight="1" x14ac:dyDescent="0.3">
      <c r="B659" s="189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  <c r="AA659" s="189"/>
    </row>
    <row r="660" spans="2:27" ht="14.25" customHeight="1" x14ac:dyDescent="0.3"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  <c r="AA660" s="189"/>
    </row>
    <row r="661" spans="2:27" ht="14.25" customHeight="1" x14ac:dyDescent="0.3">
      <c r="B661" s="189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</row>
    <row r="662" spans="2:27" ht="14.25" customHeight="1" x14ac:dyDescent="0.3"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</row>
    <row r="663" spans="2:27" ht="14.25" customHeight="1" x14ac:dyDescent="0.3">
      <c r="B663" s="189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</row>
    <row r="664" spans="2:27" ht="14.25" customHeight="1" x14ac:dyDescent="0.3"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</row>
    <row r="665" spans="2:27" ht="14.25" customHeight="1" x14ac:dyDescent="0.3"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  <c r="AA665" s="189"/>
    </row>
    <row r="666" spans="2:27" ht="14.25" customHeight="1" x14ac:dyDescent="0.3"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</row>
    <row r="667" spans="2:27" ht="14.25" customHeight="1" x14ac:dyDescent="0.3">
      <c r="B667" s="189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</row>
    <row r="668" spans="2:27" ht="14.25" customHeight="1" x14ac:dyDescent="0.3">
      <c r="B668" s="189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</row>
    <row r="669" spans="2:27" ht="14.25" customHeight="1" x14ac:dyDescent="0.3">
      <c r="B669" s="189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  <c r="AA669" s="189"/>
    </row>
    <row r="670" spans="2:27" ht="14.25" customHeight="1" x14ac:dyDescent="0.3"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  <c r="AA670" s="189"/>
    </row>
    <row r="671" spans="2:27" ht="14.25" customHeight="1" x14ac:dyDescent="0.3">
      <c r="B671" s="189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  <c r="AA671" s="189"/>
    </row>
    <row r="672" spans="2:27" ht="14.25" customHeight="1" x14ac:dyDescent="0.3"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  <c r="AA672" s="189"/>
    </row>
    <row r="673" spans="2:27" ht="14.25" customHeight="1" x14ac:dyDescent="0.3">
      <c r="B673" s="189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  <c r="AA673" s="189"/>
    </row>
    <row r="674" spans="2:27" ht="14.25" customHeight="1" x14ac:dyDescent="0.3">
      <c r="B674" s="189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</row>
    <row r="675" spans="2:27" ht="14.25" customHeight="1" x14ac:dyDescent="0.3">
      <c r="B675" s="189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</row>
    <row r="676" spans="2:27" ht="14.25" customHeight="1" x14ac:dyDescent="0.3">
      <c r="B676" s="189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</row>
    <row r="677" spans="2:27" ht="14.25" customHeight="1" x14ac:dyDescent="0.3">
      <c r="B677" s="189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</row>
    <row r="678" spans="2:27" ht="14.25" customHeight="1" x14ac:dyDescent="0.3"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</row>
    <row r="679" spans="2:27" ht="14.25" customHeight="1" x14ac:dyDescent="0.3">
      <c r="B679" s="189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  <c r="AA679" s="189"/>
    </row>
    <row r="680" spans="2:27" ht="14.25" customHeight="1" x14ac:dyDescent="0.3"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</row>
    <row r="681" spans="2:27" ht="14.25" customHeight="1" x14ac:dyDescent="0.3">
      <c r="B681" s="189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</row>
    <row r="682" spans="2:27" ht="14.25" customHeight="1" x14ac:dyDescent="0.3">
      <c r="B682" s="189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</row>
    <row r="683" spans="2:27" ht="14.25" customHeight="1" x14ac:dyDescent="0.3"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</row>
    <row r="684" spans="2:27" ht="14.25" customHeight="1" x14ac:dyDescent="0.3"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</row>
    <row r="685" spans="2:27" ht="14.25" customHeight="1" x14ac:dyDescent="0.3">
      <c r="B685" s="189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</row>
    <row r="686" spans="2:27" ht="14.25" customHeight="1" x14ac:dyDescent="0.3">
      <c r="B686" s="189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</row>
    <row r="687" spans="2:27" ht="14.25" customHeight="1" x14ac:dyDescent="0.3"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</row>
    <row r="688" spans="2:27" ht="14.25" customHeight="1" x14ac:dyDescent="0.3"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</row>
    <row r="689" spans="2:27" ht="14.25" customHeight="1" x14ac:dyDescent="0.3">
      <c r="B689" s="189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</row>
    <row r="690" spans="2:27" ht="14.25" customHeight="1" x14ac:dyDescent="0.3">
      <c r="B690" s="189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</row>
    <row r="691" spans="2:27" ht="14.25" customHeight="1" x14ac:dyDescent="0.3">
      <c r="B691" s="189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</row>
    <row r="692" spans="2:27" ht="14.25" customHeight="1" x14ac:dyDescent="0.3">
      <c r="B692" s="189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</row>
    <row r="693" spans="2:27" ht="14.25" customHeight="1" x14ac:dyDescent="0.3">
      <c r="B693" s="189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</row>
    <row r="694" spans="2:27" ht="14.25" customHeight="1" x14ac:dyDescent="0.3"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</row>
    <row r="695" spans="2:27" ht="14.25" customHeight="1" x14ac:dyDescent="0.3">
      <c r="B695" s="189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</row>
    <row r="696" spans="2:27" ht="14.25" customHeight="1" x14ac:dyDescent="0.3">
      <c r="B696" s="189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</row>
    <row r="697" spans="2:27" ht="14.25" customHeight="1" x14ac:dyDescent="0.3"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</row>
    <row r="698" spans="2:27" ht="14.25" customHeight="1" x14ac:dyDescent="0.3">
      <c r="B698" s="189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</row>
    <row r="699" spans="2:27" ht="14.25" customHeight="1" x14ac:dyDescent="0.3">
      <c r="B699" s="189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</row>
    <row r="700" spans="2:27" ht="14.25" customHeight="1" x14ac:dyDescent="0.3">
      <c r="B700" s="189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</row>
    <row r="701" spans="2:27" ht="14.25" customHeight="1" x14ac:dyDescent="0.3"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</row>
    <row r="702" spans="2:27" ht="14.25" customHeight="1" x14ac:dyDescent="0.3">
      <c r="B702" s="189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  <c r="AA702" s="189"/>
    </row>
    <row r="703" spans="2:27" ht="14.25" customHeight="1" x14ac:dyDescent="0.3"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</row>
    <row r="704" spans="2:27" ht="14.25" customHeight="1" x14ac:dyDescent="0.3">
      <c r="B704" s="189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</row>
    <row r="705" spans="2:27" ht="14.25" customHeight="1" x14ac:dyDescent="0.3"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</row>
    <row r="706" spans="2:27" ht="14.25" customHeight="1" x14ac:dyDescent="0.3"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</row>
    <row r="707" spans="2:27" ht="14.25" customHeight="1" x14ac:dyDescent="0.3">
      <c r="B707" s="189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  <c r="AA707" s="189"/>
    </row>
    <row r="708" spans="2:27" ht="14.25" customHeight="1" x14ac:dyDescent="0.3"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</row>
    <row r="709" spans="2:27" ht="14.25" customHeight="1" x14ac:dyDescent="0.3">
      <c r="B709" s="189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</row>
    <row r="710" spans="2:27" ht="14.25" customHeight="1" x14ac:dyDescent="0.3">
      <c r="B710" s="189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</row>
    <row r="711" spans="2:27" ht="14.25" customHeight="1" x14ac:dyDescent="0.3">
      <c r="B711" s="189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</row>
    <row r="712" spans="2:27" ht="14.25" customHeight="1" x14ac:dyDescent="0.3">
      <c r="B712" s="189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</row>
    <row r="713" spans="2:27" ht="14.25" customHeight="1" x14ac:dyDescent="0.3">
      <c r="B713" s="189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</row>
    <row r="714" spans="2:27" ht="14.25" customHeight="1" x14ac:dyDescent="0.3">
      <c r="B714" s="189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</row>
    <row r="715" spans="2:27" ht="14.25" customHeight="1" x14ac:dyDescent="0.3">
      <c r="B715" s="189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  <c r="AA715" s="189"/>
    </row>
    <row r="716" spans="2:27" ht="14.25" customHeight="1" x14ac:dyDescent="0.3">
      <c r="B716" s="189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</row>
    <row r="717" spans="2:27" ht="14.25" customHeight="1" x14ac:dyDescent="0.3">
      <c r="B717" s="189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</row>
    <row r="718" spans="2:27" ht="14.25" customHeight="1" x14ac:dyDescent="0.3">
      <c r="B718" s="189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</row>
    <row r="719" spans="2:27" ht="14.25" customHeight="1" x14ac:dyDescent="0.3">
      <c r="B719" s="189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</row>
    <row r="720" spans="2:27" ht="14.25" customHeight="1" x14ac:dyDescent="0.3">
      <c r="B720" s="189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  <c r="AA720" s="189"/>
    </row>
    <row r="721" spans="2:27" ht="14.25" customHeight="1" x14ac:dyDescent="0.3">
      <c r="B721" s="189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  <c r="AA721" s="189"/>
    </row>
    <row r="722" spans="2:27" ht="14.25" customHeight="1" x14ac:dyDescent="0.3">
      <c r="B722" s="189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</row>
    <row r="723" spans="2:27" ht="14.25" customHeight="1" x14ac:dyDescent="0.3">
      <c r="B723" s="189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</row>
    <row r="724" spans="2:27" ht="14.25" customHeight="1" x14ac:dyDescent="0.3">
      <c r="B724" s="189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</row>
    <row r="725" spans="2:27" ht="14.25" customHeight="1" x14ac:dyDescent="0.3">
      <c r="B725" s="189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</row>
    <row r="726" spans="2:27" ht="14.25" customHeight="1" x14ac:dyDescent="0.3">
      <c r="B726" s="189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</row>
    <row r="727" spans="2:27" ht="14.25" customHeight="1" x14ac:dyDescent="0.3">
      <c r="B727" s="189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</row>
    <row r="728" spans="2:27" ht="14.25" customHeight="1" x14ac:dyDescent="0.3">
      <c r="B728" s="189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</row>
    <row r="729" spans="2:27" ht="14.25" customHeight="1" x14ac:dyDescent="0.3"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</row>
    <row r="730" spans="2:27" ht="14.25" customHeight="1" x14ac:dyDescent="0.3"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  <c r="AA730" s="189"/>
    </row>
    <row r="731" spans="2:27" ht="14.25" customHeight="1" x14ac:dyDescent="0.3">
      <c r="B731" s="189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</row>
    <row r="732" spans="2:27" ht="14.25" customHeight="1" x14ac:dyDescent="0.3">
      <c r="B732" s="189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</row>
    <row r="733" spans="2:27" ht="14.25" customHeight="1" x14ac:dyDescent="0.3"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</row>
    <row r="734" spans="2:27" ht="14.25" customHeight="1" x14ac:dyDescent="0.3"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</row>
    <row r="735" spans="2:27" ht="14.25" customHeight="1" x14ac:dyDescent="0.3"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  <c r="AA735" s="189"/>
    </row>
    <row r="736" spans="2:27" ht="14.25" customHeight="1" x14ac:dyDescent="0.3"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  <c r="AA736" s="189"/>
    </row>
    <row r="737" spans="2:27" ht="14.25" customHeight="1" x14ac:dyDescent="0.3">
      <c r="B737" s="189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  <c r="AA737" s="189"/>
    </row>
    <row r="738" spans="2:27" ht="14.25" customHeight="1" x14ac:dyDescent="0.3">
      <c r="B738" s="189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  <c r="AA738" s="189"/>
    </row>
    <row r="739" spans="2:27" ht="14.25" customHeight="1" x14ac:dyDescent="0.3"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  <c r="AA739" s="189"/>
    </row>
    <row r="740" spans="2:27" ht="14.25" customHeight="1" x14ac:dyDescent="0.3">
      <c r="B740" s="189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  <c r="AA740" s="189"/>
    </row>
    <row r="741" spans="2:27" ht="14.25" customHeight="1" x14ac:dyDescent="0.3">
      <c r="B741" s="189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</row>
    <row r="742" spans="2:27" ht="14.25" customHeight="1" x14ac:dyDescent="0.3"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</row>
    <row r="743" spans="2:27" ht="14.25" customHeight="1" x14ac:dyDescent="0.3"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  <c r="AA743" s="189"/>
    </row>
    <row r="744" spans="2:27" ht="14.25" customHeight="1" x14ac:dyDescent="0.3"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  <c r="AA744" s="189"/>
    </row>
    <row r="745" spans="2:27" ht="14.25" customHeight="1" x14ac:dyDescent="0.3">
      <c r="B745" s="189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</row>
    <row r="746" spans="2:27" ht="14.25" customHeight="1" x14ac:dyDescent="0.3">
      <c r="B746" s="189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</row>
    <row r="747" spans="2:27" ht="14.25" customHeight="1" x14ac:dyDescent="0.3">
      <c r="B747" s="189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</row>
    <row r="748" spans="2:27" ht="14.25" customHeight="1" x14ac:dyDescent="0.3"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</row>
    <row r="749" spans="2:27" ht="14.25" customHeight="1" x14ac:dyDescent="0.3">
      <c r="B749" s="189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  <c r="AA749" s="189"/>
    </row>
    <row r="750" spans="2:27" ht="14.25" customHeight="1" x14ac:dyDescent="0.3"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</row>
    <row r="751" spans="2:27" ht="14.25" customHeight="1" x14ac:dyDescent="0.3"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</row>
    <row r="752" spans="2:27" ht="14.25" customHeight="1" x14ac:dyDescent="0.3"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</row>
    <row r="753" spans="2:27" ht="14.25" customHeight="1" x14ac:dyDescent="0.3"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</row>
    <row r="754" spans="2:27" ht="14.25" customHeight="1" x14ac:dyDescent="0.3">
      <c r="B754" s="189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</row>
    <row r="755" spans="2:27" ht="14.25" customHeight="1" x14ac:dyDescent="0.3">
      <c r="B755" s="189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</row>
    <row r="756" spans="2:27" ht="14.25" customHeight="1" x14ac:dyDescent="0.3"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</row>
    <row r="757" spans="2:27" ht="14.25" customHeight="1" x14ac:dyDescent="0.3">
      <c r="B757" s="189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  <c r="AA757" s="189"/>
    </row>
    <row r="758" spans="2:27" ht="14.25" customHeight="1" x14ac:dyDescent="0.3">
      <c r="B758" s="189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</row>
    <row r="759" spans="2:27" ht="14.25" customHeight="1" x14ac:dyDescent="0.3">
      <c r="B759" s="189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</row>
    <row r="760" spans="2:27" ht="14.25" customHeight="1" x14ac:dyDescent="0.3"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</row>
    <row r="761" spans="2:27" ht="14.25" customHeight="1" x14ac:dyDescent="0.3">
      <c r="B761" s="189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</row>
    <row r="762" spans="2:27" ht="14.25" customHeight="1" x14ac:dyDescent="0.3">
      <c r="B762" s="189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</row>
    <row r="763" spans="2:27" ht="14.25" customHeight="1" x14ac:dyDescent="0.3">
      <c r="B763" s="189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  <c r="AA763" s="189"/>
    </row>
    <row r="764" spans="2:27" ht="14.25" customHeight="1" x14ac:dyDescent="0.3">
      <c r="B764" s="189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</row>
    <row r="765" spans="2:27" ht="14.25" customHeight="1" x14ac:dyDescent="0.3">
      <c r="B765" s="189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</row>
    <row r="766" spans="2:27" ht="14.25" customHeight="1" x14ac:dyDescent="0.3">
      <c r="B766" s="189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</row>
    <row r="767" spans="2:27" ht="14.25" customHeight="1" x14ac:dyDescent="0.3">
      <c r="B767" s="189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</row>
    <row r="768" spans="2:27" ht="14.25" customHeight="1" x14ac:dyDescent="0.3">
      <c r="B768" s="189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</row>
    <row r="769" spans="2:27" ht="14.25" customHeight="1" x14ac:dyDescent="0.3">
      <c r="B769" s="189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</row>
    <row r="770" spans="2:27" ht="14.25" customHeight="1" x14ac:dyDescent="0.3">
      <c r="B770" s="189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</row>
    <row r="771" spans="2:27" ht="14.25" customHeight="1" x14ac:dyDescent="0.3">
      <c r="B771" s="189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</row>
    <row r="772" spans="2:27" ht="14.25" customHeight="1" x14ac:dyDescent="0.3">
      <c r="B772" s="189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  <c r="AA772" s="189"/>
    </row>
    <row r="773" spans="2:27" ht="14.25" customHeight="1" x14ac:dyDescent="0.3"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</row>
    <row r="774" spans="2:27" ht="14.25" customHeight="1" x14ac:dyDescent="0.3">
      <c r="B774" s="189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</row>
    <row r="775" spans="2:27" ht="14.25" customHeight="1" x14ac:dyDescent="0.3"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  <c r="AA775" s="189"/>
    </row>
    <row r="776" spans="2:27" ht="14.25" customHeight="1" x14ac:dyDescent="0.3"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  <c r="AA776" s="189"/>
    </row>
    <row r="777" spans="2:27" ht="14.25" customHeight="1" x14ac:dyDescent="0.3"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  <c r="AA777" s="189"/>
    </row>
    <row r="778" spans="2:27" ht="14.25" customHeight="1" x14ac:dyDescent="0.3"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  <c r="AA778" s="189"/>
    </row>
    <row r="779" spans="2:27" ht="14.25" customHeight="1" x14ac:dyDescent="0.3"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  <c r="AA779" s="189"/>
    </row>
    <row r="780" spans="2:27" ht="14.25" customHeight="1" x14ac:dyDescent="0.3"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  <c r="AA780" s="189"/>
    </row>
    <row r="781" spans="2:27" ht="14.25" customHeight="1" x14ac:dyDescent="0.3"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  <c r="AA781" s="189"/>
    </row>
    <row r="782" spans="2:27" ht="14.25" customHeight="1" x14ac:dyDescent="0.3"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  <c r="AA782" s="189"/>
    </row>
    <row r="783" spans="2:27" ht="14.25" customHeight="1" x14ac:dyDescent="0.3"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  <c r="AA783" s="189"/>
    </row>
    <row r="784" spans="2:27" ht="14.25" customHeight="1" x14ac:dyDescent="0.3"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</row>
    <row r="785" spans="2:27" ht="14.25" customHeight="1" x14ac:dyDescent="0.3"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</row>
    <row r="786" spans="2:27" ht="14.25" customHeight="1" x14ac:dyDescent="0.3"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  <c r="AA786" s="189"/>
    </row>
    <row r="787" spans="2:27" ht="14.25" customHeight="1" x14ac:dyDescent="0.3"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</row>
    <row r="788" spans="2:27" ht="14.25" customHeight="1" x14ac:dyDescent="0.3"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</row>
    <row r="789" spans="2:27" ht="14.25" customHeight="1" x14ac:dyDescent="0.3"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</row>
    <row r="790" spans="2:27" ht="14.25" customHeight="1" x14ac:dyDescent="0.3"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</row>
    <row r="791" spans="2:27" ht="14.25" customHeight="1" x14ac:dyDescent="0.3"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  <c r="AA791" s="189"/>
    </row>
    <row r="792" spans="2:27" ht="14.25" customHeight="1" x14ac:dyDescent="0.3"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</row>
    <row r="793" spans="2:27" ht="14.25" customHeight="1" x14ac:dyDescent="0.3"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</row>
    <row r="794" spans="2:27" ht="14.25" customHeight="1" x14ac:dyDescent="0.3"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  <c r="AA794" s="189"/>
    </row>
    <row r="795" spans="2:27" ht="14.25" customHeight="1" x14ac:dyDescent="0.3"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</row>
    <row r="796" spans="2:27" ht="14.25" customHeight="1" x14ac:dyDescent="0.3"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</row>
    <row r="797" spans="2:27" ht="14.25" customHeight="1" x14ac:dyDescent="0.3"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</row>
    <row r="798" spans="2:27" ht="14.25" customHeight="1" x14ac:dyDescent="0.3"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</row>
    <row r="799" spans="2:27" ht="14.25" customHeight="1" x14ac:dyDescent="0.3"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</row>
    <row r="800" spans="2:27" ht="14.25" customHeight="1" x14ac:dyDescent="0.3"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</row>
    <row r="801" spans="2:27" ht="14.25" customHeight="1" x14ac:dyDescent="0.3"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</row>
    <row r="802" spans="2:27" ht="14.25" customHeight="1" x14ac:dyDescent="0.3"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</row>
    <row r="803" spans="2:27" ht="14.25" customHeight="1" x14ac:dyDescent="0.3"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</row>
    <row r="804" spans="2:27" ht="14.25" customHeight="1" x14ac:dyDescent="0.3"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</row>
    <row r="805" spans="2:27" ht="14.25" customHeight="1" x14ac:dyDescent="0.3">
      <c r="B805" s="189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</row>
    <row r="806" spans="2:27" ht="14.25" customHeight="1" x14ac:dyDescent="0.3">
      <c r="B806" s="189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</row>
    <row r="807" spans="2:27" ht="14.25" customHeight="1" x14ac:dyDescent="0.3"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</row>
    <row r="808" spans="2:27" ht="14.25" customHeight="1" x14ac:dyDescent="0.3"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  <c r="AA808" s="189"/>
    </row>
    <row r="809" spans="2:27" ht="14.25" customHeight="1" x14ac:dyDescent="0.3"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</row>
    <row r="810" spans="2:27" ht="14.25" customHeight="1" x14ac:dyDescent="0.3">
      <c r="B810" s="189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</row>
    <row r="811" spans="2:27" ht="14.25" customHeight="1" x14ac:dyDescent="0.3">
      <c r="B811" s="189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</row>
    <row r="812" spans="2:27" ht="14.25" customHeight="1" x14ac:dyDescent="0.3"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</row>
    <row r="813" spans="2:27" ht="14.25" customHeight="1" x14ac:dyDescent="0.3">
      <c r="B813" s="189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</row>
    <row r="814" spans="2:27" ht="14.25" customHeight="1" x14ac:dyDescent="0.3">
      <c r="B814" s="189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</row>
    <row r="815" spans="2:27" ht="14.25" customHeight="1" x14ac:dyDescent="0.3">
      <c r="B815" s="189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</row>
    <row r="816" spans="2:27" ht="14.25" customHeight="1" x14ac:dyDescent="0.3"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</row>
    <row r="817" spans="2:27" ht="14.25" customHeight="1" x14ac:dyDescent="0.3">
      <c r="B817" s="189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  <c r="AA817" s="189"/>
    </row>
    <row r="818" spans="2:27" ht="14.25" customHeight="1" x14ac:dyDescent="0.3">
      <c r="B818" s="189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</row>
    <row r="819" spans="2:27" ht="14.25" customHeight="1" x14ac:dyDescent="0.3">
      <c r="B819" s="189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</row>
    <row r="820" spans="2:27" ht="14.25" customHeight="1" x14ac:dyDescent="0.3"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</row>
    <row r="821" spans="2:27" ht="14.25" customHeight="1" x14ac:dyDescent="0.3">
      <c r="B821" s="189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</row>
    <row r="822" spans="2:27" ht="14.25" customHeight="1" x14ac:dyDescent="0.3"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  <c r="AA822" s="189"/>
    </row>
    <row r="823" spans="2:27" ht="14.25" customHeight="1" x14ac:dyDescent="0.3"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</row>
    <row r="824" spans="2:27" ht="14.25" customHeight="1" x14ac:dyDescent="0.3"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</row>
    <row r="825" spans="2:27" ht="14.25" customHeight="1" x14ac:dyDescent="0.3">
      <c r="B825" s="189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</row>
    <row r="826" spans="2:27" ht="14.25" customHeight="1" x14ac:dyDescent="0.3">
      <c r="B826" s="189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</row>
    <row r="827" spans="2:27" ht="14.25" customHeight="1" x14ac:dyDescent="0.3">
      <c r="B827" s="189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</row>
    <row r="828" spans="2:27" ht="14.25" customHeight="1" x14ac:dyDescent="0.3">
      <c r="B828" s="189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</row>
    <row r="829" spans="2:27" ht="14.25" customHeight="1" x14ac:dyDescent="0.3">
      <c r="B829" s="189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</row>
    <row r="830" spans="2:27" ht="14.25" customHeight="1" x14ac:dyDescent="0.3">
      <c r="B830" s="189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  <c r="AA830" s="189"/>
    </row>
    <row r="831" spans="2:27" ht="14.25" customHeight="1" x14ac:dyDescent="0.3">
      <c r="B831" s="189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</row>
    <row r="832" spans="2:27" ht="14.25" customHeight="1" x14ac:dyDescent="0.3">
      <c r="B832" s="189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</row>
    <row r="833" spans="2:27" ht="14.25" customHeight="1" x14ac:dyDescent="0.3">
      <c r="B833" s="189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</row>
    <row r="834" spans="2:27" ht="14.25" customHeight="1" x14ac:dyDescent="0.3"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</row>
    <row r="835" spans="2:27" ht="14.25" customHeight="1" x14ac:dyDescent="0.3">
      <c r="B835" s="189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</row>
    <row r="836" spans="2:27" ht="14.25" customHeight="1" x14ac:dyDescent="0.3"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  <c r="AA836" s="189"/>
    </row>
    <row r="837" spans="2:27" ht="14.25" customHeight="1" x14ac:dyDescent="0.3">
      <c r="B837" s="189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</row>
    <row r="838" spans="2:27" ht="14.25" customHeight="1" x14ac:dyDescent="0.3"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</row>
    <row r="839" spans="2:27" ht="14.25" customHeight="1" x14ac:dyDescent="0.3">
      <c r="B839" s="189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</row>
    <row r="840" spans="2:27" ht="14.25" customHeight="1" x14ac:dyDescent="0.3">
      <c r="B840" s="189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</row>
    <row r="841" spans="2:27" ht="14.25" customHeight="1" x14ac:dyDescent="0.3">
      <c r="B841" s="189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</row>
    <row r="842" spans="2:27" ht="14.25" customHeight="1" x14ac:dyDescent="0.3"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</row>
    <row r="843" spans="2:27" ht="14.25" customHeight="1" x14ac:dyDescent="0.3">
      <c r="B843" s="189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</row>
    <row r="844" spans="2:27" ht="14.25" customHeight="1" x14ac:dyDescent="0.3">
      <c r="B844" s="189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</row>
    <row r="845" spans="2:27" ht="14.25" customHeight="1" x14ac:dyDescent="0.3">
      <c r="B845" s="189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  <c r="AA845" s="189"/>
    </row>
    <row r="846" spans="2:27" ht="14.25" customHeight="1" x14ac:dyDescent="0.3">
      <c r="B846" s="189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  <c r="AA846" s="189"/>
    </row>
    <row r="847" spans="2:27" ht="14.25" customHeight="1" x14ac:dyDescent="0.3">
      <c r="B847" s="189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  <c r="AA847" s="189"/>
    </row>
    <row r="848" spans="2:27" ht="14.25" customHeight="1" x14ac:dyDescent="0.3"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</row>
    <row r="849" spans="2:27" ht="14.25" customHeight="1" x14ac:dyDescent="0.3">
      <c r="B849" s="189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</row>
    <row r="850" spans="2:27" ht="14.25" customHeight="1" x14ac:dyDescent="0.3">
      <c r="B850" s="189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  <c r="AA850" s="189"/>
    </row>
    <row r="851" spans="2:27" ht="14.25" customHeight="1" x14ac:dyDescent="0.3">
      <c r="B851" s="189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</row>
    <row r="852" spans="2:27" ht="14.25" customHeight="1" x14ac:dyDescent="0.3"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</row>
    <row r="853" spans="2:27" ht="14.25" customHeight="1" x14ac:dyDescent="0.3">
      <c r="B853" s="189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</row>
    <row r="854" spans="2:27" ht="14.25" customHeight="1" x14ac:dyDescent="0.3">
      <c r="B854" s="189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</row>
    <row r="855" spans="2:27" ht="14.25" customHeight="1" x14ac:dyDescent="0.3">
      <c r="B855" s="189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</row>
    <row r="856" spans="2:27" ht="14.25" customHeight="1" x14ac:dyDescent="0.3">
      <c r="B856" s="189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</row>
    <row r="857" spans="2:27" ht="14.25" customHeight="1" x14ac:dyDescent="0.3">
      <c r="B857" s="189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  <c r="AA857" s="189"/>
    </row>
    <row r="858" spans="2:27" ht="14.25" customHeight="1" x14ac:dyDescent="0.3">
      <c r="B858" s="189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  <c r="AA858" s="189"/>
    </row>
    <row r="859" spans="2:27" ht="14.25" customHeight="1" x14ac:dyDescent="0.3">
      <c r="B859" s="189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  <c r="AA859" s="189"/>
    </row>
    <row r="860" spans="2:27" ht="14.25" customHeight="1" x14ac:dyDescent="0.3">
      <c r="B860" s="189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  <c r="AA860" s="189"/>
    </row>
    <row r="861" spans="2:27" ht="14.25" customHeight="1" x14ac:dyDescent="0.3"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</row>
    <row r="862" spans="2:27" ht="14.25" customHeight="1" x14ac:dyDescent="0.3">
      <c r="B862" s="189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</row>
    <row r="863" spans="2:27" ht="14.25" customHeight="1" x14ac:dyDescent="0.3">
      <c r="B863" s="189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</row>
    <row r="864" spans="2:27" ht="14.25" customHeight="1" x14ac:dyDescent="0.3"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  <c r="Z864" s="189"/>
      <c r="AA864" s="189"/>
    </row>
    <row r="865" spans="2:27" ht="14.25" customHeight="1" x14ac:dyDescent="0.3">
      <c r="B865" s="189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</row>
    <row r="866" spans="2:27" ht="14.25" customHeight="1" x14ac:dyDescent="0.3">
      <c r="B866" s="189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</row>
    <row r="867" spans="2:27" ht="14.25" customHeight="1" x14ac:dyDescent="0.3">
      <c r="B867" s="189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</row>
    <row r="868" spans="2:27" ht="14.25" customHeight="1" x14ac:dyDescent="0.3">
      <c r="B868" s="189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</row>
    <row r="869" spans="2:27" ht="14.25" customHeight="1" x14ac:dyDescent="0.3">
      <c r="B869" s="189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</row>
    <row r="870" spans="2:27" ht="14.25" customHeight="1" x14ac:dyDescent="0.3"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</row>
    <row r="871" spans="2:27" ht="14.25" customHeight="1" x14ac:dyDescent="0.3">
      <c r="B871" s="189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</row>
    <row r="872" spans="2:27" ht="14.25" customHeight="1" x14ac:dyDescent="0.3">
      <c r="B872" s="189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  <c r="AA872" s="189"/>
    </row>
    <row r="873" spans="2:27" ht="14.25" customHeight="1" x14ac:dyDescent="0.3">
      <c r="B873" s="189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</row>
    <row r="874" spans="2:27" ht="14.25" customHeight="1" x14ac:dyDescent="0.3"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</row>
    <row r="875" spans="2:27" ht="14.25" customHeight="1" x14ac:dyDescent="0.3">
      <c r="B875" s="189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</row>
    <row r="876" spans="2:27" ht="14.25" customHeight="1" x14ac:dyDescent="0.3">
      <c r="B876" s="189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</row>
    <row r="877" spans="2:27" ht="14.25" customHeight="1" x14ac:dyDescent="0.3">
      <c r="B877" s="189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</row>
    <row r="878" spans="2:27" ht="14.25" customHeight="1" x14ac:dyDescent="0.3">
      <c r="B878" s="189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  <c r="AA878" s="189"/>
    </row>
    <row r="879" spans="2:27" ht="14.25" customHeight="1" x14ac:dyDescent="0.3">
      <c r="B879" s="189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  <c r="AA879" s="189"/>
    </row>
    <row r="880" spans="2:27" ht="14.25" customHeight="1" x14ac:dyDescent="0.3">
      <c r="B880" s="189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  <c r="AA880" s="189"/>
    </row>
    <row r="881" spans="2:27" ht="14.25" customHeight="1" x14ac:dyDescent="0.3">
      <c r="B881" s="189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  <c r="AA881" s="189"/>
    </row>
    <row r="882" spans="2:27" ht="14.25" customHeight="1" x14ac:dyDescent="0.3"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</row>
    <row r="883" spans="2:27" ht="14.25" customHeight="1" x14ac:dyDescent="0.3"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</row>
    <row r="884" spans="2:27" ht="14.25" customHeight="1" x14ac:dyDescent="0.3">
      <c r="B884" s="189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</row>
    <row r="885" spans="2:27" ht="14.25" customHeight="1" x14ac:dyDescent="0.3">
      <c r="B885" s="189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</row>
    <row r="886" spans="2:27" ht="14.25" customHeight="1" x14ac:dyDescent="0.3">
      <c r="B886" s="189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</row>
    <row r="887" spans="2:27" ht="14.25" customHeight="1" x14ac:dyDescent="0.3">
      <c r="B887" s="189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  <c r="AA887" s="189"/>
    </row>
    <row r="888" spans="2:27" ht="14.25" customHeight="1" x14ac:dyDescent="0.3">
      <c r="B888" s="189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</row>
    <row r="889" spans="2:27" ht="14.25" customHeight="1" x14ac:dyDescent="0.3"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</row>
    <row r="890" spans="2:27" ht="14.25" customHeight="1" x14ac:dyDescent="0.3">
      <c r="B890" s="189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</row>
    <row r="891" spans="2:27" ht="14.25" customHeight="1" x14ac:dyDescent="0.3">
      <c r="B891" s="189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</row>
    <row r="892" spans="2:27" ht="14.25" customHeight="1" x14ac:dyDescent="0.3"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  <c r="AA892" s="189"/>
    </row>
    <row r="893" spans="2:27" ht="14.25" customHeight="1" x14ac:dyDescent="0.3">
      <c r="B893" s="189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</row>
    <row r="894" spans="2:27" ht="14.25" customHeight="1" x14ac:dyDescent="0.3">
      <c r="B894" s="189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  <c r="AA894" s="189"/>
    </row>
    <row r="895" spans="2:27" ht="14.25" customHeight="1" x14ac:dyDescent="0.3">
      <c r="B895" s="189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  <c r="AA895" s="189"/>
    </row>
    <row r="896" spans="2:27" ht="14.25" customHeight="1" x14ac:dyDescent="0.3">
      <c r="B896" s="189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  <c r="AA896" s="189"/>
    </row>
    <row r="897" spans="2:27" ht="14.25" customHeight="1" x14ac:dyDescent="0.3"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  <c r="AA897" s="189"/>
    </row>
    <row r="898" spans="2:27" ht="14.25" customHeight="1" x14ac:dyDescent="0.3">
      <c r="B898" s="189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  <c r="AA898" s="189"/>
    </row>
    <row r="899" spans="2:27" ht="14.25" customHeight="1" x14ac:dyDescent="0.3">
      <c r="B899" s="189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  <c r="AA899" s="189"/>
    </row>
    <row r="900" spans="2:27" ht="14.25" customHeight="1" x14ac:dyDescent="0.3"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  <c r="AA900" s="189"/>
    </row>
    <row r="901" spans="2:27" ht="14.25" customHeight="1" x14ac:dyDescent="0.3"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  <c r="AA901" s="189"/>
    </row>
    <row r="902" spans="2:27" ht="14.25" customHeight="1" x14ac:dyDescent="0.3">
      <c r="B902" s="189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  <c r="AA902" s="189"/>
    </row>
    <row r="903" spans="2:27" ht="14.25" customHeight="1" x14ac:dyDescent="0.3">
      <c r="B903" s="189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  <c r="AA903" s="189"/>
    </row>
    <row r="904" spans="2:27" ht="14.25" customHeight="1" x14ac:dyDescent="0.3"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  <c r="AA904" s="189"/>
    </row>
    <row r="905" spans="2:27" ht="14.25" customHeight="1" x14ac:dyDescent="0.3">
      <c r="B905" s="189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  <c r="AA905" s="189"/>
    </row>
    <row r="906" spans="2:27" ht="14.25" customHeight="1" x14ac:dyDescent="0.3">
      <c r="B906" s="189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  <c r="Z906" s="189"/>
      <c r="AA906" s="189"/>
    </row>
    <row r="907" spans="2:27" ht="14.25" customHeight="1" x14ac:dyDescent="0.3">
      <c r="B907" s="189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  <c r="AA907" s="189"/>
    </row>
    <row r="908" spans="2:27" ht="14.25" customHeight="1" x14ac:dyDescent="0.3">
      <c r="B908" s="189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  <c r="AA908" s="189"/>
    </row>
    <row r="909" spans="2:27" ht="14.25" customHeight="1" x14ac:dyDescent="0.3">
      <c r="B909" s="189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  <c r="AA909" s="189"/>
    </row>
    <row r="910" spans="2:27" ht="14.25" customHeight="1" x14ac:dyDescent="0.3"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  <c r="AA910" s="189"/>
    </row>
    <row r="911" spans="2:27" ht="14.25" customHeight="1" x14ac:dyDescent="0.3">
      <c r="B911" s="189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  <c r="AA911" s="189"/>
    </row>
    <row r="912" spans="2:27" ht="14.25" customHeight="1" x14ac:dyDescent="0.3">
      <c r="B912" s="189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  <c r="AA912" s="189"/>
    </row>
    <row r="913" spans="2:27" ht="14.25" customHeight="1" x14ac:dyDescent="0.3">
      <c r="B913" s="189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  <c r="AA913" s="189"/>
    </row>
    <row r="914" spans="2:27" ht="14.25" customHeight="1" x14ac:dyDescent="0.3">
      <c r="B914" s="189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  <c r="AA914" s="189"/>
    </row>
    <row r="915" spans="2:27" ht="14.25" customHeight="1" x14ac:dyDescent="0.3">
      <c r="B915" s="189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  <c r="AA915" s="189"/>
    </row>
    <row r="916" spans="2:27" ht="14.25" customHeight="1" x14ac:dyDescent="0.3">
      <c r="B916" s="189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  <c r="AA916" s="189"/>
    </row>
    <row r="917" spans="2:27" ht="14.25" customHeight="1" x14ac:dyDescent="0.3">
      <c r="B917" s="189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  <c r="AA917" s="189"/>
    </row>
    <row r="918" spans="2:27" ht="14.25" customHeight="1" x14ac:dyDescent="0.3">
      <c r="B918" s="189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  <c r="AA918" s="189"/>
    </row>
    <row r="919" spans="2:27" ht="14.25" customHeight="1" x14ac:dyDescent="0.3"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  <c r="AA919" s="189"/>
    </row>
    <row r="920" spans="2:27" ht="14.25" customHeight="1" x14ac:dyDescent="0.3">
      <c r="B920" s="189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  <c r="AA920" s="189"/>
    </row>
    <row r="921" spans="2:27" ht="14.25" customHeight="1" x14ac:dyDescent="0.3"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  <c r="AA921" s="189"/>
    </row>
    <row r="922" spans="2:27" ht="14.25" customHeight="1" x14ac:dyDescent="0.3"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  <c r="AA922" s="189"/>
    </row>
    <row r="923" spans="2:27" ht="14.25" customHeight="1" x14ac:dyDescent="0.3">
      <c r="B923" s="189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  <c r="AA923" s="189"/>
    </row>
    <row r="924" spans="2:27" ht="14.25" customHeight="1" x14ac:dyDescent="0.3">
      <c r="B924" s="189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  <c r="AA924" s="189"/>
    </row>
    <row r="925" spans="2:27" ht="14.25" customHeight="1" x14ac:dyDescent="0.3">
      <c r="B925" s="189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  <c r="AA925" s="189"/>
    </row>
    <row r="926" spans="2:27" ht="14.25" customHeight="1" x14ac:dyDescent="0.3">
      <c r="B926" s="189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  <c r="AA926" s="189"/>
    </row>
    <row r="927" spans="2:27" ht="14.25" customHeight="1" x14ac:dyDescent="0.3"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  <c r="AA927" s="189"/>
    </row>
    <row r="928" spans="2:27" ht="14.25" customHeight="1" x14ac:dyDescent="0.3">
      <c r="B928" s="189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  <c r="AA928" s="189"/>
    </row>
    <row r="929" spans="2:27" ht="14.25" customHeight="1" x14ac:dyDescent="0.3">
      <c r="B929" s="189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  <c r="AA929" s="189"/>
    </row>
    <row r="930" spans="2:27" ht="14.25" customHeight="1" x14ac:dyDescent="0.3">
      <c r="B930" s="189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  <c r="AA930" s="189"/>
    </row>
    <row r="931" spans="2:27" ht="14.25" customHeight="1" x14ac:dyDescent="0.3">
      <c r="B931" s="189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  <c r="AA931" s="189"/>
    </row>
    <row r="932" spans="2:27" ht="14.25" customHeight="1" x14ac:dyDescent="0.3">
      <c r="B932" s="189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  <c r="AA932" s="189"/>
    </row>
    <row r="933" spans="2:27" ht="14.25" customHeight="1" x14ac:dyDescent="0.3">
      <c r="B933" s="189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  <c r="AA933" s="189"/>
    </row>
    <row r="934" spans="2:27" ht="14.25" customHeight="1" x14ac:dyDescent="0.3"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  <c r="AA934" s="189"/>
    </row>
    <row r="935" spans="2:27" ht="14.25" customHeight="1" x14ac:dyDescent="0.3">
      <c r="B935" s="189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  <c r="AA935" s="189"/>
    </row>
    <row r="936" spans="2:27" ht="14.25" customHeight="1" x14ac:dyDescent="0.3">
      <c r="B936" s="189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  <c r="AA936" s="189"/>
    </row>
    <row r="937" spans="2:27" ht="14.25" customHeight="1" x14ac:dyDescent="0.3">
      <c r="B937" s="189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  <c r="AA937" s="189"/>
    </row>
    <row r="938" spans="2:27" ht="14.25" customHeight="1" x14ac:dyDescent="0.3">
      <c r="B938" s="189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  <c r="AA938" s="189"/>
    </row>
    <row r="939" spans="2:27" ht="14.25" customHeight="1" x14ac:dyDescent="0.3"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  <c r="AA939" s="189"/>
    </row>
    <row r="940" spans="2:27" ht="14.25" customHeight="1" x14ac:dyDescent="0.3">
      <c r="B940" s="189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  <c r="AA940" s="189"/>
    </row>
    <row r="941" spans="2:27" ht="14.25" customHeight="1" x14ac:dyDescent="0.3">
      <c r="B941" s="189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  <c r="AA941" s="189"/>
    </row>
    <row r="942" spans="2:27" ht="14.25" customHeight="1" x14ac:dyDescent="0.3">
      <c r="B942" s="189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  <c r="AA942" s="189"/>
    </row>
    <row r="943" spans="2:27" ht="14.25" customHeight="1" x14ac:dyDescent="0.3">
      <c r="B943" s="189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  <c r="AA943" s="189"/>
    </row>
    <row r="944" spans="2:27" ht="14.25" customHeight="1" x14ac:dyDescent="0.3">
      <c r="B944" s="189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  <c r="AA944" s="189"/>
    </row>
    <row r="945" spans="2:27" ht="14.25" customHeight="1" x14ac:dyDescent="0.3">
      <c r="B945" s="189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  <c r="AA945" s="189"/>
    </row>
    <row r="946" spans="2:27" ht="14.25" customHeight="1" x14ac:dyDescent="0.3">
      <c r="B946" s="189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  <c r="AA946" s="189"/>
    </row>
    <row r="947" spans="2:27" ht="14.25" customHeight="1" x14ac:dyDescent="0.3">
      <c r="B947" s="189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  <c r="AA947" s="189"/>
    </row>
    <row r="948" spans="2:27" ht="14.25" customHeight="1" x14ac:dyDescent="0.3">
      <c r="B948" s="189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  <c r="AA948" s="189"/>
    </row>
    <row r="949" spans="2:27" ht="14.25" customHeight="1" x14ac:dyDescent="0.3"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  <c r="AA949" s="189"/>
    </row>
    <row r="950" spans="2:27" ht="14.25" customHeight="1" x14ac:dyDescent="0.3">
      <c r="B950" s="189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  <c r="AA950" s="189"/>
    </row>
    <row r="951" spans="2:27" ht="14.25" customHeight="1" x14ac:dyDescent="0.3"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  <c r="AA951" s="189"/>
    </row>
    <row r="952" spans="2:27" ht="14.25" customHeight="1" x14ac:dyDescent="0.3"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  <c r="AA952" s="189"/>
    </row>
    <row r="953" spans="2:27" ht="14.25" customHeight="1" x14ac:dyDescent="0.3">
      <c r="B953" s="189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  <c r="AA953" s="189"/>
    </row>
    <row r="954" spans="2:27" ht="14.25" customHeight="1" x14ac:dyDescent="0.3">
      <c r="B954" s="189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  <c r="AA954" s="189"/>
    </row>
    <row r="955" spans="2:27" ht="14.25" customHeight="1" x14ac:dyDescent="0.3">
      <c r="B955" s="189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  <c r="AA955" s="189"/>
    </row>
    <row r="956" spans="2:27" ht="14.25" customHeight="1" x14ac:dyDescent="0.3">
      <c r="B956" s="189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  <c r="AA956" s="189"/>
    </row>
    <row r="957" spans="2:27" ht="14.25" customHeight="1" x14ac:dyDescent="0.3"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  <c r="AA957" s="189"/>
    </row>
    <row r="958" spans="2:27" ht="14.25" customHeight="1" x14ac:dyDescent="0.3">
      <c r="B958" s="189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  <c r="AA958" s="189"/>
    </row>
    <row r="959" spans="2:27" ht="14.25" customHeight="1" x14ac:dyDescent="0.3"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  <c r="AA959" s="189"/>
    </row>
    <row r="960" spans="2:27" ht="14.25" customHeight="1" x14ac:dyDescent="0.3"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  <c r="AA960" s="189"/>
    </row>
    <row r="961" spans="2:27" ht="14.25" customHeight="1" x14ac:dyDescent="0.3"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  <c r="AA961" s="189"/>
    </row>
    <row r="962" spans="2:27" ht="14.25" customHeight="1" x14ac:dyDescent="0.3">
      <c r="B962" s="189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  <c r="AA962" s="189"/>
    </row>
    <row r="963" spans="2:27" ht="14.25" customHeight="1" x14ac:dyDescent="0.3"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  <c r="AA963" s="189"/>
    </row>
    <row r="964" spans="2:27" ht="14.25" customHeight="1" x14ac:dyDescent="0.3"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  <c r="AA964" s="189"/>
    </row>
    <row r="965" spans="2:27" ht="14.25" customHeight="1" x14ac:dyDescent="0.3">
      <c r="B965" s="189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  <c r="AA965" s="189"/>
    </row>
    <row r="966" spans="2:27" ht="14.25" customHeight="1" x14ac:dyDescent="0.3">
      <c r="B966" s="189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  <c r="AA966" s="189"/>
    </row>
    <row r="967" spans="2:27" ht="14.25" customHeight="1" x14ac:dyDescent="0.3"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  <c r="AA967" s="189"/>
    </row>
    <row r="968" spans="2:27" ht="14.25" customHeight="1" x14ac:dyDescent="0.3">
      <c r="B968" s="189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  <c r="AA968" s="189"/>
    </row>
    <row r="969" spans="2:27" ht="14.25" customHeight="1" x14ac:dyDescent="0.3"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  <c r="AA969" s="189"/>
    </row>
    <row r="970" spans="2:27" ht="14.25" customHeight="1" x14ac:dyDescent="0.3">
      <c r="B970" s="189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  <c r="AA970" s="189"/>
    </row>
    <row r="971" spans="2:27" ht="14.25" customHeight="1" x14ac:dyDescent="0.3"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  <c r="AA971" s="189"/>
    </row>
    <row r="972" spans="2:27" ht="14.25" customHeight="1" x14ac:dyDescent="0.3">
      <c r="B972" s="189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  <c r="AA972" s="189"/>
    </row>
    <row r="973" spans="2:27" ht="14.25" customHeight="1" x14ac:dyDescent="0.3"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  <c r="AA973" s="189"/>
    </row>
    <row r="974" spans="2:27" ht="14.25" customHeight="1" x14ac:dyDescent="0.3">
      <c r="B974" s="189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  <c r="AA974" s="189"/>
    </row>
    <row r="975" spans="2:27" ht="14.25" customHeight="1" x14ac:dyDescent="0.3">
      <c r="B975" s="189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  <c r="AA975" s="189"/>
    </row>
    <row r="976" spans="2:27" ht="14.25" customHeight="1" x14ac:dyDescent="0.3">
      <c r="B976" s="189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  <c r="AA976" s="189"/>
    </row>
    <row r="977" spans="2:27" ht="14.25" customHeight="1" x14ac:dyDescent="0.3"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  <c r="AA977" s="189"/>
    </row>
    <row r="978" spans="2:27" ht="14.25" customHeight="1" x14ac:dyDescent="0.3">
      <c r="B978" s="189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  <c r="AA978" s="189"/>
    </row>
    <row r="979" spans="2:27" ht="14.25" customHeight="1" x14ac:dyDescent="0.3"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  <c r="Z979" s="189"/>
      <c r="AA979" s="189"/>
    </row>
    <row r="980" spans="2:27" ht="14.25" customHeight="1" x14ac:dyDescent="0.3">
      <c r="B980" s="189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  <c r="AA980" s="189"/>
    </row>
    <row r="981" spans="2:27" ht="14.25" customHeight="1" x14ac:dyDescent="0.3">
      <c r="B981" s="189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  <c r="AA981" s="189"/>
    </row>
    <row r="982" spans="2:27" ht="14.25" customHeight="1" x14ac:dyDescent="0.3"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  <c r="AA982" s="189"/>
    </row>
    <row r="983" spans="2:27" ht="14.25" customHeight="1" x14ac:dyDescent="0.3"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  <c r="AA983" s="189"/>
    </row>
    <row r="984" spans="2:27" ht="14.25" customHeight="1" x14ac:dyDescent="0.3">
      <c r="B984" s="189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  <c r="AA984" s="189"/>
    </row>
    <row r="985" spans="2:27" ht="14.25" customHeight="1" x14ac:dyDescent="0.3">
      <c r="B985" s="189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  <c r="AA985" s="189"/>
    </row>
    <row r="986" spans="2:27" ht="14.25" customHeight="1" x14ac:dyDescent="0.3"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  <c r="AA986" s="189"/>
    </row>
    <row r="987" spans="2:27" ht="14.25" customHeight="1" x14ac:dyDescent="0.3"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  <c r="AA987" s="189"/>
    </row>
    <row r="988" spans="2:27" ht="14.25" customHeight="1" x14ac:dyDescent="0.3"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  <c r="AA988" s="189"/>
    </row>
    <row r="989" spans="2:27" ht="14.25" customHeight="1" x14ac:dyDescent="0.3">
      <c r="B989" s="189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  <c r="AA989" s="189"/>
    </row>
    <row r="990" spans="2:27" ht="14.25" customHeight="1" x14ac:dyDescent="0.3"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  <c r="AA990" s="189"/>
    </row>
    <row r="991" spans="2:27" ht="14.25" customHeight="1" x14ac:dyDescent="0.3"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  <c r="AA991" s="189"/>
    </row>
    <row r="992" spans="2:27" ht="14.25" customHeight="1" x14ac:dyDescent="0.3"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  <c r="AA992" s="189"/>
    </row>
    <row r="993" spans="2:27" ht="14.25" customHeight="1" x14ac:dyDescent="0.3"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  <c r="AA993" s="189"/>
    </row>
    <row r="994" spans="2:27" ht="14.25" customHeight="1" x14ac:dyDescent="0.3"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  <c r="AA994" s="189"/>
    </row>
    <row r="995" spans="2:27" ht="14.25" customHeight="1" x14ac:dyDescent="0.3">
      <c r="B995" s="189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  <c r="AA995" s="189"/>
    </row>
    <row r="996" spans="2:27" ht="14.25" customHeight="1" x14ac:dyDescent="0.3">
      <c r="B996" s="189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</row>
    <row r="997" spans="2:27" ht="14.25" customHeight="1" x14ac:dyDescent="0.3">
      <c r="B997" s="189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</row>
    <row r="998" spans="2:27" ht="14.25" customHeight="1" x14ac:dyDescent="0.3">
      <c r="B998" s="189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  <c r="AA998" s="189"/>
    </row>
    <row r="999" spans="2:27" ht="14.25" customHeight="1" x14ac:dyDescent="0.3">
      <c r="B999" s="189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  <c r="AA999" s="189"/>
    </row>
    <row r="1000" spans="2:27" ht="14.25" customHeight="1" x14ac:dyDescent="0.3">
      <c r="B1000" s="189"/>
      <c r="C1000" s="189"/>
      <c r="D1000" s="189"/>
      <c r="E1000" s="189"/>
      <c r="F1000" s="189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  <c r="AA1000" s="189"/>
    </row>
    <row r="1001" spans="2:27" ht="14.25" customHeight="1" x14ac:dyDescent="0.3">
      <c r="B1001" s="189"/>
      <c r="C1001" s="189"/>
      <c r="D1001" s="189"/>
      <c r="E1001" s="189"/>
      <c r="F1001" s="189"/>
      <c r="G1001" s="189"/>
      <c r="H1001" s="189"/>
      <c r="I1001" s="189"/>
      <c r="J1001" s="189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  <c r="AA1001" s="189"/>
    </row>
  </sheetData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B2:F1001"/>
  <sheetViews>
    <sheetView showGridLines="0" workbookViewId="0">
      <selection activeCell="D33" sqref="D33"/>
    </sheetView>
  </sheetViews>
  <sheetFormatPr baseColWidth="10" defaultColWidth="14.44140625" defaultRowHeight="15" customHeight="1" x14ac:dyDescent="0.3"/>
  <cols>
    <col min="1" max="1" width="14.44140625" style="184"/>
    <col min="2" max="2" width="48.33203125" style="184" customWidth="1"/>
    <col min="3" max="3" width="10.6640625" style="184" customWidth="1"/>
    <col min="4" max="5" width="16.21875" style="184" customWidth="1"/>
    <col min="6" max="7" width="8.6640625" style="184" customWidth="1"/>
    <col min="8" max="27" width="10.6640625" style="184" customWidth="1"/>
    <col min="28" max="16384" width="14.44140625" style="184"/>
  </cols>
  <sheetData>
    <row r="2" spans="2:6" ht="14.25" customHeight="1" x14ac:dyDescent="0.3">
      <c r="B2" s="194" t="str">
        <f>+'Datos de la empresa'!$C$6</f>
        <v>Nombre empresa</v>
      </c>
      <c r="C2" s="186"/>
      <c r="D2" s="186"/>
      <c r="E2" s="186"/>
      <c r="F2" s="186"/>
    </row>
    <row r="3" spans="2:6" ht="15.75" customHeight="1" x14ac:dyDescent="0.3">
      <c r="B3" s="194"/>
      <c r="C3" s="186"/>
      <c r="D3" s="186"/>
      <c r="E3" s="186"/>
      <c r="F3" s="186"/>
    </row>
    <row r="4" spans="2:6" ht="14.25" customHeight="1" x14ac:dyDescent="0.3">
      <c r="B4" s="195" t="s">
        <v>12</v>
      </c>
      <c r="C4" s="4">
        <f>+'Datos de la empresa'!$C$7</f>
        <v>2024</v>
      </c>
      <c r="D4" s="186"/>
      <c r="E4" s="186"/>
      <c r="F4" s="186"/>
    </row>
    <row r="5" spans="2:6" ht="12.75" customHeight="1" x14ac:dyDescent="0.3">
      <c r="B5" s="196"/>
      <c r="C5" s="5"/>
      <c r="D5" s="186"/>
      <c r="E5" s="186"/>
      <c r="F5" s="186"/>
    </row>
    <row r="6" spans="2:6" ht="27.6" customHeight="1" x14ac:dyDescent="0.3">
      <c r="B6" s="6" t="s">
        <v>13</v>
      </c>
      <c r="C6" s="197" t="s">
        <v>14</v>
      </c>
      <c r="D6" s="198" t="s">
        <v>15</v>
      </c>
      <c r="E6" s="198" t="s">
        <v>16</v>
      </c>
      <c r="F6" s="186"/>
    </row>
    <row r="7" spans="2:6" ht="14.25" customHeight="1" x14ac:dyDescent="0.3">
      <c r="B7" s="7" t="s">
        <v>17</v>
      </c>
      <c r="C7" s="8">
        <f>+C8+C11</f>
        <v>0</v>
      </c>
      <c r="D7" s="9"/>
      <c r="E7" s="8">
        <f>+E8+E11</f>
        <v>0</v>
      </c>
      <c r="F7" s="186"/>
    </row>
    <row r="8" spans="2:6" ht="14.25" customHeight="1" x14ac:dyDescent="0.3">
      <c r="B8" s="10" t="s">
        <v>18</v>
      </c>
      <c r="C8" s="11">
        <f>SUM(C9:C10)</f>
        <v>0</v>
      </c>
      <c r="D8" s="12"/>
      <c r="E8" s="11">
        <f>SUM(E9:E10)</f>
        <v>0</v>
      </c>
      <c r="F8" s="186"/>
    </row>
    <row r="9" spans="2:6" ht="14.25" customHeight="1" x14ac:dyDescent="0.3">
      <c r="B9" s="13" t="s">
        <v>19</v>
      </c>
      <c r="C9" s="14"/>
      <c r="D9" s="15"/>
      <c r="E9" s="16">
        <f t="shared" ref="E9:E10" si="0">-IF(C9=0,0,C9/D9/12)</f>
        <v>0</v>
      </c>
      <c r="F9" s="186"/>
    </row>
    <row r="10" spans="2:6" ht="14.25" customHeight="1" x14ac:dyDescent="0.3">
      <c r="B10" s="13" t="s">
        <v>20</v>
      </c>
      <c r="C10" s="14"/>
      <c r="D10" s="15"/>
      <c r="E10" s="16">
        <f t="shared" si="0"/>
        <v>0</v>
      </c>
      <c r="F10" s="186"/>
    </row>
    <row r="11" spans="2:6" ht="14.25" customHeight="1" x14ac:dyDescent="0.3">
      <c r="B11" s="17" t="s">
        <v>21</v>
      </c>
      <c r="C11" s="11">
        <f>SUM(C12:C20)</f>
        <v>0</v>
      </c>
      <c r="D11" s="18"/>
      <c r="E11" s="19">
        <f>SUM(E12:E20)</f>
        <v>0</v>
      </c>
      <c r="F11" s="186"/>
    </row>
    <row r="12" spans="2:6" ht="14.25" customHeight="1" x14ac:dyDescent="0.3">
      <c r="B12" s="13" t="s">
        <v>22</v>
      </c>
      <c r="C12" s="14"/>
      <c r="D12" s="15"/>
      <c r="E12" s="16">
        <f t="shared" ref="E12:E20" si="1">-IF(C12=0,0,C12/D12/12)</f>
        <v>0</v>
      </c>
      <c r="F12" s="186"/>
    </row>
    <row r="13" spans="2:6" ht="14.25" customHeight="1" x14ac:dyDescent="0.3">
      <c r="B13" s="13" t="s">
        <v>23</v>
      </c>
      <c r="C13" s="14"/>
      <c r="D13" s="15"/>
      <c r="E13" s="16">
        <f t="shared" si="1"/>
        <v>0</v>
      </c>
      <c r="F13" s="186"/>
    </row>
    <row r="14" spans="2:6" ht="14.25" customHeight="1" x14ac:dyDescent="0.3">
      <c r="B14" s="13" t="s">
        <v>24</v>
      </c>
      <c r="C14" s="14"/>
      <c r="D14" s="15"/>
      <c r="E14" s="16">
        <f t="shared" si="1"/>
        <v>0</v>
      </c>
      <c r="F14" s="186"/>
    </row>
    <row r="15" spans="2:6" ht="14.25" customHeight="1" x14ac:dyDescent="0.3">
      <c r="B15" s="13" t="s">
        <v>25</v>
      </c>
      <c r="C15" s="14"/>
      <c r="D15" s="15"/>
      <c r="E15" s="16">
        <f t="shared" si="1"/>
        <v>0</v>
      </c>
      <c r="F15" s="186"/>
    </row>
    <row r="16" spans="2:6" ht="14.25" customHeight="1" x14ac:dyDescent="0.3">
      <c r="B16" s="13" t="s">
        <v>26</v>
      </c>
      <c r="C16" s="14"/>
      <c r="D16" s="15"/>
      <c r="E16" s="16">
        <f t="shared" si="1"/>
        <v>0</v>
      </c>
      <c r="F16" s="186"/>
    </row>
    <row r="17" spans="2:6" ht="14.25" customHeight="1" x14ac:dyDescent="0.3">
      <c r="B17" s="13" t="s">
        <v>27</v>
      </c>
      <c r="C17" s="14"/>
      <c r="D17" s="15"/>
      <c r="E17" s="16">
        <f t="shared" si="1"/>
        <v>0</v>
      </c>
      <c r="F17" s="186"/>
    </row>
    <row r="18" spans="2:6" ht="14.25" customHeight="1" x14ac:dyDescent="0.3">
      <c r="B18" s="13" t="s">
        <v>28</v>
      </c>
      <c r="C18" s="14"/>
      <c r="D18" s="15"/>
      <c r="E18" s="16">
        <f t="shared" si="1"/>
        <v>0</v>
      </c>
      <c r="F18" s="186"/>
    </row>
    <row r="19" spans="2:6" ht="14.25" customHeight="1" x14ac:dyDescent="0.3">
      <c r="B19" s="13" t="s">
        <v>29</v>
      </c>
      <c r="C19" s="14"/>
      <c r="D19" s="15"/>
      <c r="E19" s="16">
        <f t="shared" si="1"/>
        <v>0</v>
      </c>
      <c r="F19" s="186"/>
    </row>
    <row r="20" spans="2:6" ht="14.25" customHeight="1" x14ac:dyDescent="0.3">
      <c r="B20" s="20" t="s">
        <v>30</v>
      </c>
      <c r="C20" s="21"/>
      <c r="D20" s="22"/>
      <c r="E20" s="23">
        <f t="shared" si="1"/>
        <v>0</v>
      </c>
      <c r="F20" s="186"/>
    </row>
    <row r="21" spans="2:6" ht="14.25" customHeight="1" x14ac:dyDescent="0.3">
      <c r="B21" s="186"/>
      <c r="C21" s="186"/>
      <c r="D21" s="186"/>
      <c r="E21" s="186"/>
      <c r="F21" s="186"/>
    </row>
    <row r="22" spans="2:6" ht="14.25" customHeight="1" x14ac:dyDescent="0.3">
      <c r="B22" s="7" t="s">
        <v>31</v>
      </c>
      <c r="C22" s="8">
        <f>SUM(C23:C25)</f>
        <v>0</v>
      </c>
      <c r="D22" s="186"/>
      <c r="E22" s="186"/>
      <c r="F22" s="186"/>
    </row>
    <row r="23" spans="2:6" ht="14.25" customHeight="1" x14ac:dyDescent="0.3">
      <c r="B23" s="13" t="s">
        <v>32</v>
      </c>
      <c r="C23" s="14"/>
      <c r="D23" s="186"/>
      <c r="E23" s="186"/>
      <c r="F23" s="186"/>
    </row>
    <row r="24" spans="2:6" ht="14.25" customHeight="1" x14ac:dyDescent="0.3">
      <c r="B24" s="24" t="s">
        <v>33</v>
      </c>
      <c r="C24" s="25"/>
      <c r="D24" s="186"/>
      <c r="E24" s="186"/>
      <c r="F24" s="186"/>
    </row>
    <row r="25" spans="2:6" ht="14.25" customHeight="1" x14ac:dyDescent="0.3">
      <c r="B25" s="20" t="s">
        <v>34</v>
      </c>
      <c r="C25" s="21"/>
      <c r="D25" s="186"/>
      <c r="E25" s="186"/>
      <c r="F25" s="186"/>
    </row>
    <row r="26" spans="2:6" ht="14.25" customHeight="1" x14ac:dyDescent="0.3"/>
    <row r="27" spans="2:6" ht="14.25" customHeight="1" x14ac:dyDescent="0.3"/>
    <row r="28" spans="2:6" ht="14.25" customHeight="1" x14ac:dyDescent="0.3"/>
    <row r="29" spans="2:6" ht="14.25" customHeight="1" x14ac:dyDescent="0.3"/>
    <row r="30" spans="2:6" ht="14.25" customHeight="1" x14ac:dyDescent="0.3"/>
    <row r="31" spans="2:6" ht="14.25" customHeight="1" x14ac:dyDescent="0.3"/>
    <row r="32" spans="2: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conditionalFormatting sqref="C9:C10 C12:C19">
    <cfRule type="cellIs" dxfId="12" priority="6" operator="lessThan">
      <formula>0</formula>
    </cfRule>
  </conditionalFormatting>
  <conditionalFormatting sqref="D9:D10">
    <cfRule type="expression" dxfId="11" priority="1">
      <formula>AND($D9="",$C9&lt;&gt;0)</formula>
    </cfRule>
  </conditionalFormatting>
  <conditionalFormatting sqref="D12:D20">
    <cfRule type="expression" dxfId="10" priority="2">
      <formula>AND($D12="",$C12&lt;&gt;0)</formula>
    </cfRule>
  </conditionalFormatting>
  <pageMargins left="0.70866141732283472" right="0.70866141732283472" top="0.74803149606299213" bottom="0.74803149606299213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B2:AA1001"/>
  <sheetViews>
    <sheetView showGridLines="0" workbookViewId="0">
      <selection activeCell="C8" sqref="C8"/>
    </sheetView>
  </sheetViews>
  <sheetFormatPr baseColWidth="10" defaultColWidth="14.44140625" defaultRowHeight="15" customHeight="1" x14ac:dyDescent="0.3"/>
  <cols>
    <col min="1" max="1" width="14.44140625" style="184"/>
    <col min="2" max="2" width="45.88671875" style="184" customWidth="1"/>
    <col min="3" max="3" width="13.5546875" style="184" customWidth="1"/>
    <col min="4" max="4" width="3.5546875" style="184" customWidth="1"/>
    <col min="5" max="5" width="14.5546875" style="184" customWidth="1"/>
    <col min="6" max="6" width="10" style="184" customWidth="1"/>
    <col min="7" max="7" width="9.109375" style="184" customWidth="1"/>
    <col min="8" max="8" width="11.33203125" style="184" customWidth="1"/>
    <col min="9" max="9" width="11.88671875" style="184" customWidth="1"/>
    <col min="10" max="10" width="14.6640625" style="184" customWidth="1"/>
    <col min="11" max="11" width="9.5546875" style="184" customWidth="1"/>
    <col min="12" max="12" width="8.6640625" style="184" customWidth="1"/>
    <col min="13" max="13" width="11.88671875" style="184" customWidth="1"/>
    <col min="14" max="27" width="11.44140625" style="184" customWidth="1"/>
    <col min="28" max="16384" width="14.44140625" style="184"/>
  </cols>
  <sheetData>
    <row r="2" spans="2:27" ht="23.25" customHeight="1" x14ac:dyDescent="0.3">
      <c r="B2" s="194" t="str">
        <f>+'Datos de la empresa'!$C$6</f>
        <v>Nombre empresa</v>
      </c>
      <c r="C2" s="189"/>
      <c r="D2" s="189"/>
      <c r="E2" s="189"/>
      <c r="F2" s="189"/>
      <c r="G2" s="189"/>
      <c r="H2" s="189"/>
      <c r="I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</row>
    <row r="3" spans="2:27" ht="14.25" customHeight="1" x14ac:dyDescent="0.3">
      <c r="B3" s="194"/>
      <c r="C3" s="189"/>
      <c r="D3" s="189"/>
      <c r="E3" s="189"/>
      <c r="F3" s="189"/>
      <c r="G3" s="189"/>
      <c r="H3" s="189"/>
      <c r="I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</row>
    <row r="4" spans="2:27" ht="14.25" customHeight="1" x14ac:dyDescent="0.3">
      <c r="B4" s="195" t="s">
        <v>2</v>
      </c>
      <c r="C4" s="4">
        <f>+'Datos de la empresa'!$C$7</f>
        <v>2024</v>
      </c>
      <c r="D4" s="186"/>
      <c r="E4" s="199"/>
      <c r="F4" s="199"/>
      <c r="G4" s="199"/>
      <c r="H4" s="189"/>
      <c r="I4" s="199"/>
      <c r="J4" s="199"/>
      <c r="K4" s="199"/>
      <c r="L4" s="199"/>
      <c r="M4" s="200"/>
      <c r="N4" s="186"/>
      <c r="O4" s="186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</row>
    <row r="5" spans="2:27" ht="18" customHeight="1" x14ac:dyDescent="0.3">
      <c r="B5" s="186"/>
      <c r="C5" s="26"/>
      <c r="D5" s="186"/>
      <c r="E5" s="199"/>
      <c r="F5" s="199"/>
      <c r="G5" s="199"/>
      <c r="H5" s="199"/>
      <c r="I5" s="199"/>
      <c r="J5" s="199"/>
      <c r="K5" s="199"/>
      <c r="L5" s="199"/>
      <c r="M5" s="186"/>
      <c r="N5" s="186"/>
      <c r="O5" s="186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</row>
    <row r="6" spans="2:27" ht="18" customHeight="1" x14ac:dyDescent="0.3">
      <c r="B6" s="186"/>
      <c r="C6" s="26"/>
      <c r="D6" s="186"/>
      <c r="E6" s="199"/>
      <c r="F6" s="199"/>
      <c r="G6" s="199"/>
      <c r="H6" s="199"/>
      <c r="I6" s="199"/>
      <c r="J6" s="199"/>
      <c r="K6" s="186"/>
      <c r="L6" s="186"/>
      <c r="M6" s="186"/>
      <c r="N6" s="186"/>
      <c r="O6" s="186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</row>
    <row r="7" spans="2:27" ht="14.25" customHeight="1" x14ac:dyDescent="0.3">
      <c r="B7" s="186"/>
      <c r="C7" s="197" t="s">
        <v>35</v>
      </c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</row>
    <row r="8" spans="2:27" ht="14.25" customHeight="1" x14ac:dyDescent="0.3">
      <c r="B8" s="7" t="s">
        <v>36</v>
      </c>
      <c r="C8" s="27">
        <f>+C10+C14</f>
        <v>0</v>
      </c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</row>
    <row r="9" spans="2:27" ht="14.25" customHeight="1" x14ac:dyDescent="0.3"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</row>
    <row r="10" spans="2:27" ht="14.25" customHeight="1" x14ac:dyDescent="0.3">
      <c r="B10" s="10" t="s">
        <v>37</v>
      </c>
      <c r="C10" s="28">
        <f>SUM(C11:C12)</f>
        <v>0</v>
      </c>
      <c r="D10" s="186"/>
      <c r="E10" s="29" t="s">
        <v>38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</row>
    <row r="11" spans="2:27" ht="14.25" customHeight="1" x14ac:dyDescent="0.3">
      <c r="B11" s="13" t="s">
        <v>39</v>
      </c>
      <c r="C11" s="30"/>
      <c r="D11" s="186"/>
      <c r="E11" s="31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</row>
    <row r="12" spans="2:27" ht="14.25" customHeight="1" x14ac:dyDescent="0.3">
      <c r="B12" s="13"/>
      <c r="C12" s="30"/>
      <c r="D12" s="186"/>
      <c r="E12" s="32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</row>
    <row r="13" spans="2:27" ht="14.25" customHeight="1" x14ac:dyDescent="0.3">
      <c r="B13" s="186"/>
      <c r="C13" s="186"/>
      <c r="D13" s="186"/>
      <c r="E13" s="186"/>
      <c r="F13" s="248" t="s">
        <v>40</v>
      </c>
      <c r="G13" s="249"/>
      <c r="H13" s="186"/>
      <c r="I13" s="186"/>
      <c r="J13" s="186"/>
      <c r="K13" s="248" t="s">
        <v>41</v>
      </c>
      <c r="L13" s="249"/>
      <c r="M13" s="186"/>
      <c r="N13" s="186"/>
      <c r="O13" s="186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</row>
    <row r="14" spans="2:27" ht="14.25" customHeight="1" x14ac:dyDescent="0.3">
      <c r="B14" s="17" t="s">
        <v>42</v>
      </c>
      <c r="C14" s="33">
        <f>SUM(C15:C16)</f>
        <v>0</v>
      </c>
      <c r="D14" s="186"/>
      <c r="E14" s="29" t="s">
        <v>43</v>
      </c>
      <c r="F14" s="29" t="s">
        <v>44</v>
      </c>
      <c r="G14" s="29" t="s">
        <v>45</v>
      </c>
      <c r="H14" s="29" t="s">
        <v>46</v>
      </c>
      <c r="I14" s="29" t="s">
        <v>47</v>
      </c>
      <c r="J14" s="29" t="s">
        <v>48</v>
      </c>
      <c r="K14" s="29" t="s">
        <v>44</v>
      </c>
      <c r="L14" s="29" t="s">
        <v>45</v>
      </c>
      <c r="M14" s="186"/>
      <c r="N14" s="186"/>
      <c r="O14" s="186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</row>
    <row r="15" spans="2:27" ht="14.25" customHeight="1" x14ac:dyDescent="0.3">
      <c r="B15" s="13" t="s">
        <v>49</v>
      </c>
      <c r="C15" s="30"/>
      <c r="D15" s="186"/>
      <c r="E15" s="31"/>
      <c r="F15" s="34"/>
      <c r="G15" s="34"/>
      <c r="H15" s="35"/>
      <c r="I15" s="35"/>
      <c r="J15" s="36" t="str">
        <f>IF(C15="","",DATE(YEAR(E15)+H15,MONTH(E15),DAY(E15)))</f>
        <v/>
      </c>
      <c r="K15" s="37">
        <f>IF(C15="",0,PMT(F15/12,$H15*12,$C15))</f>
        <v>0</v>
      </c>
      <c r="L15" s="37">
        <f>IF(OR(C15=0,G15=0),0,PMT(G15/12,($H15-1)*12,($C15+CUMPRINC(F15/12,H15*12,C15,1,12,0))))</f>
        <v>0</v>
      </c>
      <c r="M15" s="186"/>
      <c r="N15" s="186"/>
      <c r="O15" s="186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</row>
    <row r="16" spans="2:27" ht="14.25" customHeight="1" x14ac:dyDescent="0.3">
      <c r="B16" s="13" t="s">
        <v>50</v>
      </c>
      <c r="C16" s="30"/>
      <c r="D16" s="186"/>
      <c r="E16" s="32"/>
      <c r="F16" s="38"/>
      <c r="G16" s="34"/>
      <c r="H16" s="39"/>
      <c r="I16" s="35"/>
      <c r="J16" s="37"/>
      <c r="K16" s="37"/>
      <c r="L16" s="37"/>
      <c r="M16" s="186"/>
      <c r="N16" s="186"/>
      <c r="O16" s="186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2:27" ht="14.25" customHeight="1" x14ac:dyDescent="0.3"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</row>
    <row r="18" spans="2:27" ht="14.25" customHeight="1" x14ac:dyDescent="0.3"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</row>
    <row r="19" spans="2:27" ht="14.25" customHeight="1" x14ac:dyDescent="0.3"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</row>
    <row r="20" spans="2:27" ht="14.25" customHeight="1" x14ac:dyDescent="0.3"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</row>
    <row r="21" spans="2:27" ht="14.25" customHeight="1" x14ac:dyDescent="0.3"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</row>
    <row r="22" spans="2:27" ht="14.25" customHeight="1" x14ac:dyDescent="0.3"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</row>
    <row r="23" spans="2:27" ht="14.25" customHeight="1" x14ac:dyDescent="0.3"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</row>
    <row r="24" spans="2:27" ht="14.25" customHeight="1" x14ac:dyDescent="0.3"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</row>
    <row r="25" spans="2:27" ht="14.25" customHeight="1" x14ac:dyDescent="0.3"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</row>
    <row r="26" spans="2:27" ht="14.25" customHeight="1" x14ac:dyDescent="0.3"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</row>
    <row r="27" spans="2:27" ht="14.25" customHeight="1" x14ac:dyDescent="0.3"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</row>
    <row r="28" spans="2:27" ht="14.25" customHeight="1" x14ac:dyDescent="0.3"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</row>
    <row r="29" spans="2:27" ht="14.25" customHeight="1" x14ac:dyDescent="0.3"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</row>
    <row r="30" spans="2:27" ht="14.25" customHeight="1" x14ac:dyDescent="0.3"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</row>
    <row r="31" spans="2:27" ht="14.25" customHeight="1" x14ac:dyDescent="0.3"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</row>
    <row r="32" spans="2:27" ht="14.25" customHeight="1" x14ac:dyDescent="0.3"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</row>
    <row r="33" spans="2:27" ht="14.25" customHeight="1" x14ac:dyDescent="0.3"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</row>
    <row r="34" spans="2:27" ht="14.25" customHeight="1" x14ac:dyDescent="0.3"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</row>
    <row r="35" spans="2:27" ht="14.25" customHeight="1" x14ac:dyDescent="0.3"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</row>
    <row r="36" spans="2:27" ht="14.25" customHeight="1" x14ac:dyDescent="0.3"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</row>
    <row r="37" spans="2:27" ht="14.25" customHeight="1" x14ac:dyDescent="0.3"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</row>
    <row r="38" spans="2:27" ht="14.25" customHeight="1" x14ac:dyDescent="0.3"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</row>
    <row r="39" spans="2:27" ht="14.25" customHeight="1" x14ac:dyDescent="0.3"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</row>
    <row r="40" spans="2:27" ht="14.25" customHeight="1" x14ac:dyDescent="0.3"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</row>
    <row r="41" spans="2:27" ht="14.25" customHeight="1" x14ac:dyDescent="0.3"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</row>
    <row r="42" spans="2:27" ht="14.25" customHeight="1" x14ac:dyDescent="0.3"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</row>
    <row r="43" spans="2:27" ht="14.25" customHeight="1" x14ac:dyDescent="0.3"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</row>
    <row r="44" spans="2:27" ht="14.25" customHeight="1" x14ac:dyDescent="0.3"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</row>
    <row r="45" spans="2:27" ht="14.25" customHeight="1" x14ac:dyDescent="0.3"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</row>
    <row r="46" spans="2:27" ht="14.25" customHeight="1" x14ac:dyDescent="0.3"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</row>
    <row r="47" spans="2:27" ht="14.25" customHeight="1" x14ac:dyDescent="0.3"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</row>
    <row r="48" spans="2:27" ht="14.25" customHeight="1" x14ac:dyDescent="0.3"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</row>
    <row r="49" spans="2:27" ht="14.25" customHeight="1" x14ac:dyDescent="0.3"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</row>
    <row r="50" spans="2:27" ht="14.25" customHeight="1" x14ac:dyDescent="0.3"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</row>
    <row r="51" spans="2:27" ht="14.25" customHeight="1" x14ac:dyDescent="0.3"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</row>
    <row r="52" spans="2:27" ht="14.25" customHeight="1" x14ac:dyDescent="0.3"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</row>
    <row r="53" spans="2:27" ht="14.25" customHeight="1" x14ac:dyDescent="0.3"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</row>
    <row r="54" spans="2:27" ht="14.25" customHeight="1" x14ac:dyDescent="0.3"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</row>
    <row r="55" spans="2:27" ht="14.25" customHeight="1" x14ac:dyDescent="0.3"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</row>
    <row r="56" spans="2:27" ht="14.25" customHeight="1" x14ac:dyDescent="0.3"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</row>
    <row r="57" spans="2:27" ht="14.25" customHeight="1" x14ac:dyDescent="0.3"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</row>
    <row r="58" spans="2:27" ht="14.25" customHeight="1" x14ac:dyDescent="0.3"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</row>
    <row r="59" spans="2:27" ht="14.25" customHeight="1" x14ac:dyDescent="0.3"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</row>
    <row r="60" spans="2:27" ht="14.25" customHeight="1" x14ac:dyDescent="0.3"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</row>
    <row r="61" spans="2:27" ht="14.25" customHeight="1" x14ac:dyDescent="0.3"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</row>
    <row r="62" spans="2:27" ht="14.25" customHeight="1" x14ac:dyDescent="0.3"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</row>
    <row r="63" spans="2:27" ht="14.25" customHeight="1" x14ac:dyDescent="0.3"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</row>
    <row r="64" spans="2:27" ht="14.25" customHeight="1" x14ac:dyDescent="0.3"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</row>
    <row r="65" spans="2:27" ht="14.25" customHeight="1" x14ac:dyDescent="0.3"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</row>
    <row r="66" spans="2:27" ht="14.25" customHeight="1" x14ac:dyDescent="0.3"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</row>
    <row r="67" spans="2:27" ht="14.25" customHeight="1" x14ac:dyDescent="0.3"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</row>
    <row r="68" spans="2:27" ht="14.25" customHeight="1" x14ac:dyDescent="0.3"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</row>
    <row r="69" spans="2:27" ht="14.25" customHeight="1" x14ac:dyDescent="0.3"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</row>
    <row r="70" spans="2:27" ht="14.25" customHeight="1" x14ac:dyDescent="0.3"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</row>
    <row r="71" spans="2:27" ht="14.25" customHeight="1" x14ac:dyDescent="0.3"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</row>
    <row r="72" spans="2:27" ht="14.25" customHeight="1" x14ac:dyDescent="0.3"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</row>
    <row r="73" spans="2:27" ht="14.25" customHeight="1" x14ac:dyDescent="0.3"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</row>
    <row r="74" spans="2:27" ht="14.25" customHeight="1" x14ac:dyDescent="0.3"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  <c r="AA74" s="189"/>
    </row>
    <row r="75" spans="2:27" ht="14.25" customHeight="1" x14ac:dyDescent="0.3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</row>
    <row r="76" spans="2:27" ht="14.25" customHeight="1" x14ac:dyDescent="0.3"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</row>
    <row r="77" spans="2:27" ht="14.25" customHeight="1" x14ac:dyDescent="0.3"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</row>
    <row r="78" spans="2:27" ht="14.25" customHeight="1" x14ac:dyDescent="0.3"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</row>
    <row r="79" spans="2:27" ht="14.25" customHeight="1" x14ac:dyDescent="0.3"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</row>
    <row r="80" spans="2:27" ht="14.25" customHeight="1" x14ac:dyDescent="0.3"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</row>
    <row r="81" spans="2:27" ht="14.25" customHeight="1" x14ac:dyDescent="0.3"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</row>
    <row r="82" spans="2:27" ht="14.25" customHeight="1" x14ac:dyDescent="0.3"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</row>
    <row r="83" spans="2:27" ht="14.25" customHeight="1" x14ac:dyDescent="0.3"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</row>
    <row r="84" spans="2:27" ht="14.25" customHeight="1" x14ac:dyDescent="0.3"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</row>
    <row r="85" spans="2:27" ht="14.25" customHeight="1" x14ac:dyDescent="0.3"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</row>
    <row r="86" spans="2:27" ht="14.25" customHeight="1" x14ac:dyDescent="0.3"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</row>
    <row r="87" spans="2:27" ht="14.25" customHeight="1" x14ac:dyDescent="0.3"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  <c r="AA87" s="189"/>
    </row>
    <row r="88" spans="2:27" ht="14.25" customHeight="1" x14ac:dyDescent="0.3"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</row>
    <row r="89" spans="2:27" ht="14.25" customHeight="1" x14ac:dyDescent="0.3"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</row>
    <row r="90" spans="2:27" ht="14.25" customHeight="1" x14ac:dyDescent="0.3"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</row>
    <row r="91" spans="2:27" ht="14.25" customHeight="1" x14ac:dyDescent="0.3"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</row>
    <row r="92" spans="2:27" ht="14.25" customHeight="1" x14ac:dyDescent="0.3"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</row>
    <row r="93" spans="2:27" ht="14.25" customHeight="1" x14ac:dyDescent="0.3"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  <c r="AA93" s="189"/>
    </row>
    <row r="94" spans="2:27" ht="14.25" customHeight="1" x14ac:dyDescent="0.3"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</row>
    <row r="95" spans="2:27" ht="14.25" customHeight="1" x14ac:dyDescent="0.3"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</row>
    <row r="96" spans="2:27" ht="14.25" customHeight="1" x14ac:dyDescent="0.3"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</row>
    <row r="97" spans="2:27" ht="14.25" customHeight="1" x14ac:dyDescent="0.3"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</row>
    <row r="98" spans="2:27" ht="14.25" customHeight="1" x14ac:dyDescent="0.3"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</row>
    <row r="99" spans="2:27" ht="14.25" customHeight="1" x14ac:dyDescent="0.3"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</row>
    <row r="100" spans="2:27" ht="14.25" customHeight="1" x14ac:dyDescent="0.3"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</row>
    <row r="101" spans="2:27" ht="14.25" customHeight="1" x14ac:dyDescent="0.3"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</row>
    <row r="102" spans="2:27" ht="14.25" customHeight="1" x14ac:dyDescent="0.3"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</row>
    <row r="103" spans="2:27" ht="14.25" customHeight="1" x14ac:dyDescent="0.3"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</row>
    <row r="104" spans="2:27" ht="14.25" customHeight="1" x14ac:dyDescent="0.3"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</row>
    <row r="105" spans="2:27" ht="14.25" customHeight="1" x14ac:dyDescent="0.3"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</row>
    <row r="106" spans="2:27" ht="14.25" customHeight="1" x14ac:dyDescent="0.3"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</row>
    <row r="107" spans="2:27" ht="14.25" customHeight="1" x14ac:dyDescent="0.3"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</row>
    <row r="108" spans="2:27" ht="14.25" customHeight="1" x14ac:dyDescent="0.3"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</row>
    <row r="109" spans="2:27" ht="14.25" customHeight="1" x14ac:dyDescent="0.3"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</row>
    <row r="110" spans="2:27" ht="14.25" customHeight="1" x14ac:dyDescent="0.3"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</row>
    <row r="111" spans="2:27" ht="14.25" customHeight="1" x14ac:dyDescent="0.3"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</row>
    <row r="112" spans="2:27" ht="14.25" customHeight="1" x14ac:dyDescent="0.3"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</row>
    <row r="113" spans="2:27" ht="14.25" customHeight="1" x14ac:dyDescent="0.3"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</row>
    <row r="114" spans="2:27" ht="14.25" customHeight="1" x14ac:dyDescent="0.3"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</row>
    <row r="115" spans="2:27" ht="14.25" customHeight="1" x14ac:dyDescent="0.3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</row>
    <row r="116" spans="2:27" ht="14.25" customHeight="1" x14ac:dyDescent="0.3"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</row>
    <row r="117" spans="2:27" ht="14.25" customHeight="1" x14ac:dyDescent="0.3"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</row>
    <row r="118" spans="2:27" ht="14.25" customHeight="1" x14ac:dyDescent="0.3"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</row>
    <row r="119" spans="2:27" ht="14.25" customHeight="1" x14ac:dyDescent="0.3"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</row>
    <row r="120" spans="2:27" ht="14.25" customHeight="1" x14ac:dyDescent="0.3"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</row>
    <row r="121" spans="2:27" ht="14.25" customHeight="1" x14ac:dyDescent="0.3"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</row>
    <row r="122" spans="2:27" ht="14.25" customHeight="1" x14ac:dyDescent="0.3"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</row>
    <row r="123" spans="2:27" ht="14.25" customHeight="1" x14ac:dyDescent="0.3"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</row>
    <row r="124" spans="2:27" ht="14.25" customHeight="1" x14ac:dyDescent="0.3"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</row>
    <row r="125" spans="2:27" ht="14.25" customHeight="1" x14ac:dyDescent="0.3"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</row>
    <row r="126" spans="2:27" ht="14.25" customHeight="1" x14ac:dyDescent="0.3"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</row>
    <row r="127" spans="2:27" ht="14.25" customHeight="1" x14ac:dyDescent="0.3"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</row>
    <row r="128" spans="2:27" ht="14.25" customHeight="1" x14ac:dyDescent="0.3"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</row>
    <row r="129" spans="2:27" ht="14.25" customHeight="1" x14ac:dyDescent="0.3"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A129" s="189"/>
    </row>
    <row r="130" spans="2:27" ht="14.25" customHeight="1" x14ac:dyDescent="0.3"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</row>
    <row r="131" spans="2:27" ht="14.25" customHeight="1" x14ac:dyDescent="0.3"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</row>
    <row r="132" spans="2:27" ht="14.25" customHeight="1" x14ac:dyDescent="0.3"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</row>
    <row r="133" spans="2:27" ht="14.25" customHeight="1" x14ac:dyDescent="0.3"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</row>
    <row r="134" spans="2:27" ht="14.25" customHeight="1" x14ac:dyDescent="0.3"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</row>
    <row r="135" spans="2:27" ht="14.25" customHeight="1" x14ac:dyDescent="0.3"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</row>
    <row r="136" spans="2:27" ht="14.25" customHeight="1" x14ac:dyDescent="0.3"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</row>
    <row r="137" spans="2:27" ht="14.25" customHeight="1" x14ac:dyDescent="0.3"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</row>
    <row r="138" spans="2:27" ht="14.25" customHeight="1" x14ac:dyDescent="0.3"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</row>
    <row r="139" spans="2:27" ht="14.25" customHeight="1" x14ac:dyDescent="0.3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</row>
    <row r="140" spans="2:27" ht="14.25" customHeight="1" x14ac:dyDescent="0.3"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</row>
    <row r="141" spans="2:27" ht="14.25" customHeight="1" x14ac:dyDescent="0.3"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</row>
    <row r="142" spans="2:27" ht="14.25" customHeight="1" x14ac:dyDescent="0.3"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</row>
    <row r="143" spans="2:27" ht="14.25" customHeight="1" x14ac:dyDescent="0.3"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</row>
    <row r="144" spans="2:27" ht="14.25" customHeight="1" x14ac:dyDescent="0.3"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</row>
    <row r="145" spans="2:27" ht="14.25" customHeight="1" x14ac:dyDescent="0.3"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</row>
    <row r="146" spans="2:27" ht="14.25" customHeight="1" x14ac:dyDescent="0.3"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</row>
    <row r="147" spans="2:27" ht="14.25" customHeight="1" x14ac:dyDescent="0.3"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</row>
    <row r="148" spans="2:27" ht="14.25" customHeight="1" x14ac:dyDescent="0.3"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</row>
    <row r="149" spans="2:27" ht="14.25" customHeight="1" x14ac:dyDescent="0.3"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</row>
    <row r="150" spans="2:27" ht="14.25" customHeight="1" x14ac:dyDescent="0.3"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</row>
    <row r="151" spans="2:27" ht="14.25" customHeight="1" x14ac:dyDescent="0.3"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</row>
    <row r="152" spans="2:27" ht="14.25" customHeight="1" x14ac:dyDescent="0.3"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</row>
    <row r="153" spans="2:27" ht="14.25" customHeight="1" x14ac:dyDescent="0.3"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</row>
    <row r="154" spans="2:27" ht="14.25" customHeight="1" x14ac:dyDescent="0.3"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</row>
    <row r="155" spans="2:27" ht="14.25" customHeight="1" x14ac:dyDescent="0.3"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</row>
    <row r="156" spans="2:27" ht="14.25" customHeight="1" x14ac:dyDescent="0.3"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</row>
    <row r="157" spans="2:27" ht="14.25" customHeight="1" x14ac:dyDescent="0.3"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</row>
    <row r="158" spans="2:27" ht="14.25" customHeight="1" x14ac:dyDescent="0.3"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</row>
    <row r="159" spans="2:27" ht="14.25" customHeight="1" x14ac:dyDescent="0.3"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</row>
    <row r="160" spans="2:27" ht="14.25" customHeight="1" x14ac:dyDescent="0.3"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</row>
    <row r="161" spans="2:27" ht="14.25" customHeight="1" x14ac:dyDescent="0.3"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</row>
    <row r="162" spans="2:27" ht="14.25" customHeight="1" x14ac:dyDescent="0.3"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</row>
    <row r="163" spans="2:27" ht="14.25" customHeight="1" x14ac:dyDescent="0.3"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</row>
    <row r="164" spans="2:27" ht="14.25" customHeight="1" x14ac:dyDescent="0.3"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</row>
    <row r="165" spans="2:27" ht="14.25" customHeight="1" x14ac:dyDescent="0.3"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</row>
    <row r="166" spans="2:27" ht="14.25" customHeight="1" x14ac:dyDescent="0.3"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</row>
    <row r="167" spans="2:27" ht="14.25" customHeight="1" x14ac:dyDescent="0.3"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</row>
    <row r="168" spans="2:27" ht="14.25" customHeight="1" x14ac:dyDescent="0.3"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</row>
    <row r="169" spans="2:27" ht="14.25" customHeight="1" x14ac:dyDescent="0.3"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</row>
    <row r="170" spans="2:27" ht="14.25" customHeight="1" x14ac:dyDescent="0.3"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</row>
    <row r="171" spans="2:27" ht="14.25" customHeight="1" x14ac:dyDescent="0.3"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</row>
    <row r="172" spans="2:27" ht="14.25" customHeight="1" x14ac:dyDescent="0.3"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</row>
    <row r="173" spans="2:27" ht="14.25" customHeight="1" x14ac:dyDescent="0.3"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</row>
    <row r="174" spans="2:27" ht="14.25" customHeight="1" x14ac:dyDescent="0.3"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</row>
    <row r="175" spans="2:27" ht="14.25" customHeight="1" x14ac:dyDescent="0.3"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</row>
    <row r="176" spans="2:27" ht="14.25" customHeight="1" x14ac:dyDescent="0.3"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</row>
    <row r="177" spans="2:27" ht="14.25" customHeight="1" x14ac:dyDescent="0.3"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</row>
    <row r="178" spans="2:27" ht="14.25" customHeight="1" x14ac:dyDescent="0.3"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</row>
    <row r="179" spans="2:27" ht="14.25" customHeight="1" x14ac:dyDescent="0.3"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</row>
    <row r="180" spans="2:27" ht="14.25" customHeight="1" x14ac:dyDescent="0.3"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</row>
    <row r="181" spans="2:27" ht="14.25" customHeight="1" x14ac:dyDescent="0.3"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</row>
    <row r="182" spans="2:27" ht="14.25" customHeight="1" x14ac:dyDescent="0.3"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</row>
    <row r="183" spans="2:27" ht="14.25" customHeight="1" x14ac:dyDescent="0.3"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</row>
    <row r="184" spans="2:27" ht="14.25" customHeight="1" x14ac:dyDescent="0.3"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</row>
    <row r="185" spans="2:27" ht="14.25" customHeight="1" x14ac:dyDescent="0.3"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</row>
    <row r="186" spans="2:27" ht="14.25" customHeight="1" x14ac:dyDescent="0.3"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</row>
    <row r="187" spans="2:27" ht="14.25" customHeight="1" x14ac:dyDescent="0.3"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</row>
    <row r="188" spans="2:27" ht="14.25" customHeight="1" x14ac:dyDescent="0.3"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</row>
    <row r="189" spans="2:27" ht="14.25" customHeight="1" x14ac:dyDescent="0.3"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</row>
    <row r="190" spans="2:27" ht="14.25" customHeight="1" x14ac:dyDescent="0.3"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</row>
    <row r="191" spans="2:27" ht="14.25" customHeight="1" x14ac:dyDescent="0.3"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</row>
    <row r="192" spans="2:27" ht="14.25" customHeight="1" x14ac:dyDescent="0.3"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</row>
    <row r="193" spans="2:27" ht="14.25" customHeight="1" x14ac:dyDescent="0.3"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</row>
    <row r="194" spans="2:27" ht="14.25" customHeight="1" x14ac:dyDescent="0.3"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</row>
    <row r="195" spans="2:27" ht="14.25" customHeight="1" x14ac:dyDescent="0.3"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</row>
    <row r="196" spans="2:27" ht="14.25" customHeight="1" x14ac:dyDescent="0.3"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</row>
    <row r="197" spans="2:27" ht="14.25" customHeight="1" x14ac:dyDescent="0.3"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</row>
    <row r="198" spans="2:27" ht="14.25" customHeight="1" x14ac:dyDescent="0.3"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</row>
    <row r="199" spans="2:27" ht="14.25" customHeight="1" x14ac:dyDescent="0.3"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</row>
    <row r="200" spans="2:27" ht="14.25" customHeight="1" x14ac:dyDescent="0.3"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</row>
    <row r="201" spans="2:27" ht="14.25" customHeight="1" x14ac:dyDescent="0.3"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</row>
    <row r="202" spans="2:27" ht="14.25" customHeight="1" x14ac:dyDescent="0.3"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</row>
    <row r="203" spans="2:27" ht="14.25" customHeight="1" x14ac:dyDescent="0.3"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</row>
    <row r="204" spans="2:27" ht="14.25" customHeight="1" x14ac:dyDescent="0.3"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</row>
    <row r="205" spans="2:27" ht="14.25" customHeight="1" x14ac:dyDescent="0.3"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</row>
    <row r="206" spans="2:27" ht="14.25" customHeight="1" x14ac:dyDescent="0.3"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</row>
    <row r="207" spans="2:27" ht="14.25" customHeight="1" x14ac:dyDescent="0.3"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</row>
    <row r="208" spans="2:27" ht="14.25" customHeight="1" x14ac:dyDescent="0.3"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</row>
    <row r="209" spans="2:27" ht="14.25" customHeight="1" x14ac:dyDescent="0.3"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</row>
    <row r="210" spans="2:27" ht="14.25" customHeight="1" x14ac:dyDescent="0.3"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</row>
    <row r="211" spans="2:27" ht="14.25" customHeight="1" x14ac:dyDescent="0.3"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</row>
    <row r="212" spans="2:27" ht="14.25" customHeight="1" x14ac:dyDescent="0.3"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</row>
    <row r="213" spans="2:27" ht="14.25" customHeight="1" x14ac:dyDescent="0.3"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</row>
    <row r="214" spans="2:27" ht="14.25" customHeight="1" x14ac:dyDescent="0.3"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</row>
    <row r="215" spans="2:27" ht="14.25" customHeight="1" x14ac:dyDescent="0.3"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</row>
    <row r="216" spans="2:27" ht="14.25" customHeight="1" x14ac:dyDescent="0.3"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</row>
    <row r="217" spans="2:27" ht="14.25" customHeight="1" x14ac:dyDescent="0.3"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</row>
    <row r="218" spans="2:27" ht="14.25" customHeight="1" x14ac:dyDescent="0.3"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</row>
    <row r="219" spans="2:27" ht="14.25" customHeight="1" x14ac:dyDescent="0.3"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</row>
    <row r="220" spans="2:27" ht="14.25" customHeight="1" x14ac:dyDescent="0.3"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</row>
    <row r="221" spans="2:27" ht="14.25" customHeight="1" x14ac:dyDescent="0.3"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</row>
    <row r="222" spans="2:27" ht="14.25" customHeight="1" x14ac:dyDescent="0.3"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</row>
    <row r="223" spans="2:27" ht="14.25" customHeight="1" x14ac:dyDescent="0.3"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</row>
    <row r="224" spans="2:27" ht="14.25" customHeight="1" x14ac:dyDescent="0.3"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</row>
    <row r="225" spans="2:27" ht="14.25" customHeight="1" x14ac:dyDescent="0.3"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</row>
    <row r="226" spans="2:27" ht="14.25" customHeight="1" x14ac:dyDescent="0.3"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</row>
    <row r="227" spans="2:27" ht="14.25" customHeight="1" x14ac:dyDescent="0.3"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</row>
    <row r="228" spans="2:27" ht="14.25" customHeight="1" x14ac:dyDescent="0.3"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</row>
    <row r="229" spans="2:27" ht="14.25" customHeight="1" x14ac:dyDescent="0.3"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</row>
    <row r="230" spans="2:27" ht="14.25" customHeight="1" x14ac:dyDescent="0.3"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</row>
    <row r="231" spans="2:27" ht="14.25" customHeight="1" x14ac:dyDescent="0.3"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</row>
    <row r="232" spans="2:27" ht="14.25" customHeight="1" x14ac:dyDescent="0.3"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</row>
    <row r="233" spans="2:27" ht="14.25" customHeight="1" x14ac:dyDescent="0.3"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</row>
    <row r="234" spans="2:27" ht="14.25" customHeight="1" x14ac:dyDescent="0.3"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</row>
    <row r="235" spans="2:27" ht="14.25" customHeight="1" x14ac:dyDescent="0.3"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</row>
    <row r="236" spans="2:27" ht="14.25" customHeight="1" x14ac:dyDescent="0.3"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</row>
    <row r="237" spans="2:27" ht="14.25" customHeight="1" x14ac:dyDescent="0.3"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</row>
    <row r="238" spans="2:27" ht="14.25" customHeight="1" x14ac:dyDescent="0.3"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</row>
    <row r="239" spans="2:27" ht="14.25" customHeight="1" x14ac:dyDescent="0.3"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</row>
    <row r="240" spans="2:27" ht="14.25" customHeight="1" x14ac:dyDescent="0.3"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</row>
    <row r="241" spans="2:27" ht="14.25" customHeight="1" x14ac:dyDescent="0.3"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</row>
    <row r="242" spans="2:27" ht="14.25" customHeight="1" x14ac:dyDescent="0.3"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</row>
    <row r="243" spans="2:27" ht="14.25" customHeight="1" x14ac:dyDescent="0.3"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</row>
    <row r="244" spans="2:27" ht="14.25" customHeight="1" x14ac:dyDescent="0.3"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</row>
    <row r="245" spans="2:27" ht="14.25" customHeight="1" x14ac:dyDescent="0.3"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</row>
    <row r="246" spans="2:27" ht="14.25" customHeight="1" x14ac:dyDescent="0.3"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</row>
    <row r="247" spans="2:27" ht="14.25" customHeight="1" x14ac:dyDescent="0.3"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</row>
    <row r="248" spans="2:27" ht="14.25" customHeight="1" x14ac:dyDescent="0.3"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</row>
    <row r="249" spans="2:27" ht="14.25" customHeight="1" x14ac:dyDescent="0.3"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</row>
    <row r="250" spans="2:27" ht="14.25" customHeight="1" x14ac:dyDescent="0.3"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</row>
    <row r="251" spans="2:27" ht="14.25" customHeight="1" x14ac:dyDescent="0.3"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</row>
    <row r="252" spans="2:27" ht="14.25" customHeight="1" x14ac:dyDescent="0.3"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</row>
    <row r="253" spans="2:27" ht="14.25" customHeight="1" x14ac:dyDescent="0.3"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</row>
    <row r="254" spans="2:27" ht="14.25" customHeight="1" x14ac:dyDescent="0.3"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</row>
    <row r="255" spans="2:27" ht="14.25" customHeight="1" x14ac:dyDescent="0.3"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</row>
    <row r="256" spans="2:27" ht="14.25" customHeight="1" x14ac:dyDescent="0.3"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</row>
    <row r="257" spans="2:27" ht="14.25" customHeight="1" x14ac:dyDescent="0.3"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</row>
    <row r="258" spans="2:27" ht="14.25" customHeight="1" x14ac:dyDescent="0.3"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</row>
    <row r="259" spans="2:27" ht="14.25" customHeight="1" x14ac:dyDescent="0.3"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</row>
    <row r="260" spans="2:27" ht="14.25" customHeight="1" x14ac:dyDescent="0.3"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</row>
    <row r="261" spans="2:27" ht="14.25" customHeight="1" x14ac:dyDescent="0.3"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</row>
    <row r="262" spans="2:27" ht="14.25" customHeight="1" x14ac:dyDescent="0.3"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</row>
    <row r="263" spans="2:27" ht="14.25" customHeight="1" x14ac:dyDescent="0.3"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</row>
    <row r="264" spans="2:27" ht="14.25" customHeight="1" x14ac:dyDescent="0.3"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</row>
    <row r="265" spans="2:27" ht="14.25" customHeight="1" x14ac:dyDescent="0.3"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</row>
    <row r="266" spans="2:27" ht="14.25" customHeight="1" x14ac:dyDescent="0.3"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</row>
    <row r="267" spans="2:27" ht="14.25" customHeight="1" x14ac:dyDescent="0.3"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</row>
    <row r="268" spans="2:27" ht="14.25" customHeight="1" x14ac:dyDescent="0.3"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</row>
    <row r="269" spans="2:27" ht="14.25" customHeight="1" x14ac:dyDescent="0.3"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</row>
    <row r="270" spans="2:27" ht="14.25" customHeight="1" x14ac:dyDescent="0.3"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</row>
    <row r="271" spans="2:27" ht="14.25" customHeight="1" x14ac:dyDescent="0.3"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</row>
    <row r="272" spans="2:27" ht="14.25" customHeight="1" x14ac:dyDescent="0.3"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</row>
    <row r="273" spans="2:27" ht="14.25" customHeight="1" x14ac:dyDescent="0.3"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</row>
    <row r="274" spans="2:27" ht="14.25" customHeight="1" x14ac:dyDescent="0.3"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</row>
    <row r="275" spans="2:27" ht="14.25" customHeight="1" x14ac:dyDescent="0.3"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</row>
    <row r="276" spans="2:27" ht="14.25" customHeight="1" x14ac:dyDescent="0.3"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</row>
    <row r="277" spans="2:27" ht="14.25" customHeight="1" x14ac:dyDescent="0.3"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</row>
    <row r="278" spans="2:27" ht="14.25" customHeight="1" x14ac:dyDescent="0.3"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</row>
    <row r="279" spans="2:27" ht="14.25" customHeight="1" x14ac:dyDescent="0.3"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</row>
    <row r="280" spans="2:27" ht="14.25" customHeight="1" x14ac:dyDescent="0.3"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</row>
    <row r="281" spans="2:27" ht="14.25" customHeight="1" x14ac:dyDescent="0.3"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</row>
    <row r="282" spans="2:27" ht="14.25" customHeight="1" x14ac:dyDescent="0.3"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</row>
    <row r="283" spans="2:27" ht="14.25" customHeight="1" x14ac:dyDescent="0.3"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</row>
    <row r="284" spans="2:27" ht="14.25" customHeight="1" x14ac:dyDescent="0.3"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</row>
    <row r="285" spans="2:27" ht="14.25" customHeight="1" x14ac:dyDescent="0.3"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</row>
    <row r="286" spans="2:27" ht="14.25" customHeight="1" x14ac:dyDescent="0.3"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</row>
    <row r="287" spans="2:27" ht="14.25" customHeight="1" x14ac:dyDescent="0.3"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</row>
    <row r="288" spans="2:27" ht="14.25" customHeight="1" x14ac:dyDescent="0.3"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</row>
    <row r="289" spans="2:27" ht="14.25" customHeight="1" x14ac:dyDescent="0.3"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</row>
    <row r="290" spans="2:27" ht="14.25" customHeight="1" x14ac:dyDescent="0.3"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</row>
    <row r="291" spans="2:27" ht="14.25" customHeight="1" x14ac:dyDescent="0.3"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</row>
    <row r="292" spans="2:27" ht="14.25" customHeight="1" x14ac:dyDescent="0.3"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</row>
    <row r="293" spans="2:27" ht="14.25" customHeight="1" x14ac:dyDescent="0.3"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</row>
    <row r="294" spans="2:27" ht="14.25" customHeight="1" x14ac:dyDescent="0.3"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</row>
    <row r="295" spans="2:27" ht="14.25" customHeight="1" x14ac:dyDescent="0.3"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</row>
    <row r="296" spans="2:27" ht="14.25" customHeight="1" x14ac:dyDescent="0.3"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</row>
    <row r="297" spans="2:27" ht="14.25" customHeight="1" x14ac:dyDescent="0.3"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</row>
    <row r="298" spans="2:27" ht="14.25" customHeight="1" x14ac:dyDescent="0.3"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</row>
    <row r="299" spans="2:27" ht="14.25" customHeight="1" x14ac:dyDescent="0.3"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</row>
    <row r="300" spans="2:27" ht="14.25" customHeight="1" x14ac:dyDescent="0.3"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</row>
    <row r="301" spans="2:27" ht="14.25" customHeight="1" x14ac:dyDescent="0.3"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</row>
    <row r="302" spans="2:27" ht="14.25" customHeight="1" x14ac:dyDescent="0.3"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</row>
    <row r="303" spans="2:27" ht="14.25" customHeight="1" x14ac:dyDescent="0.3"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</row>
    <row r="304" spans="2:27" ht="14.25" customHeight="1" x14ac:dyDescent="0.3"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</row>
    <row r="305" spans="2:27" ht="14.25" customHeight="1" x14ac:dyDescent="0.3"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</row>
    <row r="306" spans="2:27" ht="14.25" customHeight="1" x14ac:dyDescent="0.3"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</row>
    <row r="307" spans="2:27" ht="14.25" customHeight="1" x14ac:dyDescent="0.3"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</row>
    <row r="308" spans="2:27" ht="14.25" customHeight="1" x14ac:dyDescent="0.3"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</row>
    <row r="309" spans="2:27" ht="14.25" customHeight="1" x14ac:dyDescent="0.3"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</row>
    <row r="310" spans="2:27" ht="14.25" customHeight="1" x14ac:dyDescent="0.3"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</row>
    <row r="311" spans="2:27" ht="14.25" customHeight="1" x14ac:dyDescent="0.3"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</row>
    <row r="312" spans="2:27" ht="14.25" customHeight="1" x14ac:dyDescent="0.3"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</row>
    <row r="313" spans="2:27" ht="14.25" customHeight="1" x14ac:dyDescent="0.3"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</row>
    <row r="314" spans="2:27" ht="14.25" customHeight="1" x14ac:dyDescent="0.3"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</row>
    <row r="315" spans="2:27" ht="14.25" customHeight="1" x14ac:dyDescent="0.3"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</row>
    <row r="316" spans="2:27" ht="14.25" customHeight="1" x14ac:dyDescent="0.3"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</row>
    <row r="317" spans="2:27" ht="14.25" customHeight="1" x14ac:dyDescent="0.3"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</row>
    <row r="318" spans="2:27" ht="14.25" customHeight="1" x14ac:dyDescent="0.3"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</row>
    <row r="319" spans="2:27" ht="14.25" customHeight="1" x14ac:dyDescent="0.3"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</row>
    <row r="320" spans="2:27" ht="14.25" customHeight="1" x14ac:dyDescent="0.3"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  <c r="AA320" s="189"/>
    </row>
    <row r="321" spans="2:27" ht="14.25" customHeight="1" x14ac:dyDescent="0.3"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</row>
    <row r="322" spans="2:27" ht="14.25" customHeight="1" x14ac:dyDescent="0.3"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</row>
    <row r="323" spans="2:27" ht="14.25" customHeight="1" x14ac:dyDescent="0.3"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  <c r="AA323" s="189"/>
    </row>
    <row r="324" spans="2:27" ht="14.25" customHeight="1" x14ac:dyDescent="0.3"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</row>
    <row r="325" spans="2:27" ht="14.25" customHeight="1" x14ac:dyDescent="0.3"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</row>
    <row r="326" spans="2:27" ht="14.25" customHeight="1" x14ac:dyDescent="0.3"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</row>
    <row r="327" spans="2:27" ht="14.25" customHeight="1" x14ac:dyDescent="0.3"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</row>
    <row r="328" spans="2:27" ht="14.25" customHeight="1" x14ac:dyDescent="0.3"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</row>
    <row r="329" spans="2:27" ht="14.25" customHeight="1" x14ac:dyDescent="0.3"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</row>
    <row r="330" spans="2:27" ht="14.25" customHeight="1" x14ac:dyDescent="0.3"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</row>
    <row r="331" spans="2:27" ht="14.25" customHeight="1" x14ac:dyDescent="0.3"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</row>
    <row r="332" spans="2:27" ht="14.25" customHeight="1" x14ac:dyDescent="0.3"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</row>
    <row r="333" spans="2:27" ht="14.25" customHeight="1" x14ac:dyDescent="0.3"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</row>
    <row r="334" spans="2:27" ht="14.25" customHeight="1" x14ac:dyDescent="0.3"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</row>
    <row r="335" spans="2:27" ht="14.25" customHeight="1" x14ac:dyDescent="0.3"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</row>
    <row r="336" spans="2:27" ht="14.25" customHeight="1" x14ac:dyDescent="0.3"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</row>
    <row r="337" spans="2:27" ht="14.25" customHeight="1" x14ac:dyDescent="0.3"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</row>
    <row r="338" spans="2:27" ht="14.25" customHeight="1" x14ac:dyDescent="0.3"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</row>
    <row r="339" spans="2:27" ht="14.25" customHeight="1" x14ac:dyDescent="0.3"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</row>
    <row r="340" spans="2:27" ht="14.25" customHeight="1" x14ac:dyDescent="0.3"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</row>
    <row r="341" spans="2:27" ht="14.25" customHeight="1" x14ac:dyDescent="0.3"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</row>
    <row r="342" spans="2:27" ht="14.25" customHeight="1" x14ac:dyDescent="0.3"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</row>
    <row r="343" spans="2:27" ht="14.25" customHeight="1" x14ac:dyDescent="0.3"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</row>
    <row r="344" spans="2:27" ht="14.25" customHeight="1" x14ac:dyDescent="0.3"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</row>
    <row r="345" spans="2:27" ht="14.25" customHeight="1" x14ac:dyDescent="0.3"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  <c r="AA345" s="189"/>
    </row>
    <row r="346" spans="2:27" ht="14.25" customHeight="1" x14ac:dyDescent="0.3"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  <c r="AA346" s="189"/>
    </row>
    <row r="347" spans="2:27" ht="14.25" customHeight="1" x14ac:dyDescent="0.3"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</row>
    <row r="348" spans="2:27" ht="14.25" customHeight="1" x14ac:dyDescent="0.3"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</row>
    <row r="349" spans="2:27" ht="14.25" customHeight="1" x14ac:dyDescent="0.3"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</row>
    <row r="350" spans="2:27" ht="14.25" customHeight="1" x14ac:dyDescent="0.3"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</row>
    <row r="351" spans="2:27" ht="14.25" customHeight="1" x14ac:dyDescent="0.3"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  <c r="AA351" s="189"/>
    </row>
    <row r="352" spans="2:27" ht="14.25" customHeight="1" x14ac:dyDescent="0.3"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</row>
    <row r="353" spans="2:27" ht="14.25" customHeight="1" x14ac:dyDescent="0.3"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</row>
    <row r="354" spans="2:27" ht="14.25" customHeight="1" x14ac:dyDescent="0.3"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</row>
    <row r="355" spans="2:27" ht="14.25" customHeight="1" x14ac:dyDescent="0.3"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</row>
    <row r="356" spans="2:27" ht="14.25" customHeight="1" x14ac:dyDescent="0.3"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</row>
    <row r="357" spans="2:27" ht="14.25" customHeight="1" x14ac:dyDescent="0.3"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</row>
    <row r="358" spans="2:27" ht="14.25" customHeight="1" x14ac:dyDescent="0.3"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</row>
    <row r="359" spans="2:27" ht="14.25" customHeight="1" x14ac:dyDescent="0.3"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  <c r="AA359" s="189"/>
    </row>
    <row r="360" spans="2:27" ht="14.25" customHeight="1" x14ac:dyDescent="0.3"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</row>
    <row r="361" spans="2:27" ht="14.25" customHeight="1" x14ac:dyDescent="0.3"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</row>
    <row r="362" spans="2:27" ht="14.25" customHeight="1" x14ac:dyDescent="0.3"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  <c r="AA362" s="189"/>
    </row>
    <row r="363" spans="2:27" ht="14.25" customHeight="1" x14ac:dyDescent="0.3"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</row>
    <row r="364" spans="2:27" ht="14.25" customHeight="1" x14ac:dyDescent="0.3"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</row>
    <row r="365" spans="2:27" ht="14.25" customHeight="1" x14ac:dyDescent="0.3"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  <c r="AA365" s="189"/>
    </row>
    <row r="366" spans="2:27" ht="14.25" customHeight="1" x14ac:dyDescent="0.3"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</row>
    <row r="367" spans="2:27" ht="14.25" customHeight="1" x14ac:dyDescent="0.3"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</row>
    <row r="368" spans="2:27" ht="14.25" customHeight="1" x14ac:dyDescent="0.3"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</row>
    <row r="369" spans="2:27" ht="14.25" customHeight="1" x14ac:dyDescent="0.3"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</row>
    <row r="370" spans="2:27" ht="14.25" customHeight="1" x14ac:dyDescent="0.3"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</row>
    <row r="371" spans="2:27" ht="14.25" customHeight="1" x14ac:dyDescent="0.3"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</row>
    <row r="372" spans="2:27" ht="14.25" customHeight="1" x14ac:dyDescent="0.3"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</row>
    <row r="373" spans="2:27" ht="14.25" customHeight="1" x14ac:dyDescent="0.3"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</row>
    <row r="374" spans="2:27" ht="14.25" customHeight="1" x14ac:dyDescent="0.3"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</row>
    <row r="375" spans="2:27" ht="14.25" customHeight="1" x14ac:dyDescent="0.3"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</row>
    <row r="376" spans="2:27" ht="14.25" customHeight="1" x14ac:dyDescent="0.3"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</row>
    <row r="377" spans="2:27" ht="14.25" customHeight="1" x14ac:dyDescent="0.3"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</row>
    <row r="378" spans="2:27" ht="14.25" customHeight="1" x14ac:dyDescent="0.3"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</row>
    <row r="379" spans="2:27" ht="14.25" customHeight="1" x14ac:dyDescent="0.3"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</row>
    <row r="380" spans="2:27" ht="14.25" customHeight="1" x14ac:dyDescent="0.3"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</row>
    <row r="381" spans="2:27" ht="14.25" customHeight="1" x14ac:dyDescent="0.3"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</row>
    <row r="382" spans="2:27" ht="14.25" customHeight="1" x14ac:dyDescent="0.3"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</row>
    <row r="383" spans="2:27" ht="14.25" customHeight="1" x14ac:dyDescent="0.3"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</row>
    <row r="384" spans="2:27" ht="14.25" customHeight="1" x14ac:dyDescent="0.3"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</row>
    <row r="385" spans="2:27" ht="14.25" customHeight="1" x14ac:dyDescent="0.3"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</row>
    <row r="386" spans="2:27" ht="14.25" customHeight="1" x14ac:dyDescent="0.3"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</row>
    <row r="387" spans="2:27" ht="14.25" customHeight="1" x14ac:dyDescent="0.3"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</row>
    <row r="388" spans="2:27" ht="14.25" customHeight="1" x14ac:dyDescent="0.3"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</row>
    <row r="389" spans="2:27" ht="14.25" customHeight="1" x14ac:dyDescent="0.3"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</row>
    <row r="390" spans="2:27" ht="14.25" customHeight="1" x14ac:dyDescent="0.3"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</row>
    <row r="391" spans="2:27" ht="14.25" customHeight="1" x14ac:dyDescent="0.3"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</row>
    <row r="392" spans="2:27" ht="14.25" customHeight="1" x14ac:dyDescent="0.3"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</row>
    <row r="393" spans="2:27" ht="14.25" customHeight="1" x14ac:dyDescent="0.3"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  <c r="AA393" s="189"/>
    </row>
    <row r="394" spans="2:27" ht="14.25" customHeight="1" x14ac:dyDescent="0.3"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</row>
    <row r="395" spans="2:27" ht="14.25" customHeight="1" x14ac:dyDescent="0.3"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</row>
    <row r="396" spans="2:27" ht="14.25" customHeight="1" x14ac:dyDescent="0.3"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</row>
    <row r="397" spans="2:27" ht="14.25" customHeight="1" x14ac:dyDescent="0.3"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</row>
    <row r="398" spans="2:27" ht="14.25" customHeight="1" x14ac:dyDescent="0.3"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</row>
    <row r="399" spans="2:27" ht="14.25" customHeight="1" x14ac:dyDescent="0.3"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</row>
    <row r="400" spans="2:27" ht="14.25" customHeight="1" x14ac:dyDescent="0.3"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</row>
    <row r="401" spans="2:27" ht="14.25" customHeight="1" x14ac:dyDescent="0.3"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  <c r="AA401" s="189"/>
    </row>
    <row r="402" spans="2:27" ht="14.25" customHeight="1" x14ac:dyDescent="0.3"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</row>
    <row r="403" spans="2:27" ht="14.25" customHeight="1" x14ac:dyDescent="0.3"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</row>
    <row r="404" spans="2:27" ht="14.25" customHeight="1" x14ac:dyDescent="0.3"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</row>
    <row r="405" spans="2:27" ht="14.25" customHeight="1" x14ac:dyDescent="0.3"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</row>
    <row r="406" spans="2:27" ht="14.25" customHeight="1" x14ac:dyDescent="0.3"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</row>
    <row r="407" spans="2:27" ht="14.25" customHeight="1" x14ac:dyDescent="0.3"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  <c r="AA407" s="189"/>
    </row>
    <row r="408" spans="2:27" ht="14.25" customHeight="1" x14ac:dyDescent="0.3"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</row>
    <row r="409" spans="2:27" ht="14.25" customHeight="1" x14ac:dyDescent="0.3"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</row>
    <row r="410" spans="2:27" ht="14.25" customHeight="1" x14ac:dyDescent="0.3"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</row>
    <row r="411" spans="2:27" ht="14.25" customHeight="1" x14ac:dyDescent="0.3"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</row>
    <row r="412" spans="2:27" ht="14.25" customHeight="1" x14ac:dyDescent="0.3"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</row>
    <row r="413" spans="2:27" ht="14.25" customHeight="1" x14ac:dyDescent="0.3"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</row>
    <row r="414" spans="2:27" ht="14.25" customHeight="1" x14ac:dyDescent="0.3"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</row>
    <row r="415" spans="2:27" ht="14.25" customHeight="1" x14ac:dyDescent="0.3"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</row>
    <row r="416" spans="2:27" ht="14.25" customHeight="1" x14ac:dyDescent="0.3"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</row>
    <row r="417" spans="2:27" ht="14.25" customHeight="1" x14ac:dyDescent="0.3"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</row>
    <row r="418" spans="2:27" ht="14.25" customHeight="1" x14ac:dyDescent="0.3"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</row>
    <row r="419" spans="2:27" ht="14.25" customHeight="1" x14ac:dyDescent="0.3"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</row>
    <row r="420" spans="2:27" ht="14.25" customHeight="1" x14ac:dyDescent="0.3"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</row>
    <row r="421" spans="2:27" ht="14.25" customHeight="1" x14ac:dyDescent="0.3"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</row>
    <row r="422" spans="2:27" ht="14.25" customHeight="1" x14ac:dyDescent="0.3"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</row>
    <row r="423" spans="2:27" ht="14.25" customHeight="1" x14ac:dyDescent="0.3"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</row>
    <row r="424" spans="2:27" ht="14.25" customHeight="1" x14ac:dyDescent="0.3"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</row>
    <row r="425" spans="2:27" ht="14.25" customHeight="1" x14ac:dyDescent="0.3"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</row>
    <row r="426" spans="2:27" ht="14.25" customHeight="1" x14ac:dyDescent="0.3"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</row>
    <row r="427" spans="2:27" ht="14.25" customHeight="1" x14ac:dyDescent="0.3"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</row>
    <row r="428" spans="2:27" ht="14.25" customHeight="1" x14ac:dyDescent="0.3"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</row>
    <row r="429" spans="2:27" ht="14.25" customHeight="1" x14ac:dyDescent="0.3"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</row>
    <row r="430" spans="2:27" ht="14.25" customHeight="1" x14ac:dyDescent="0.3"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  <c r="AA430" s="189"/>
    </row>
    <row r="431" spans="2:27" ht="14.25" customHeight="1" x14ac:dyDescent="0.3"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</row>
    <row r="432" spans="2:27" ht="14.25" customHeight="1" x14ac:dyDescent="0.3"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</row>
    <row r="433" spans="2:27" ht="14.25" customHeight="1" x14ac:dyDescent="0.3"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</row>
    <row r="434" spans="2:27" ht="14.25" customHeight="1" x14ac:dyDescent="0.3"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</row>
    <row r="435" spans="2:27" ht="14.25" customHeight="1" x14ac:dyDescent="0.3"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</row>
    <row r="436" spans="2:27" ht="14.25" customHeight="1" x14ac:dyDescent="0.3"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</row>
    <row r="437" spans="2:27" ht="14.25" customHeight="1" x14ac:dyDescent="0.3"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</row>
    <row r="438" spans="2:27" ht="14.25" customHeight="1" x14ac:dyDescent="0.3"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</row>
    <row r="439" spans="2:27" ht="14.25" customHeight="1" x14ac:dyDescent="0.3"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</row>
    <row r="440" spans="2:27" ht="14.25" customHeight="1" x14ac:dyDescent="0.3"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</row>
    <row r="441" spans="2:27" ht="14.25" customHeight="1" x14ac:dyDescent="0.3"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</row>
    <row r="442" spans="2:27" ht="14.25" customHeight="1" x14ac:dyDescent="0.3"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</row>
    <row r="443" spans="2:27" ht="14.25" customHeight="1" x14ac:dyDescent="0.3"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</row>
    <row r="444" spans="2:27" ht="14.25" customHeight="1" x14ac:dyDescent="0.3"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</row>
    <row r="445" spans="2:27" ht="14.25" customHeight="1" x14ac:dyDescent="0.3"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</row>
    <row r="446" spans="2:27" ht="14.25" customHeight="1" x14ac:dyDescent="0.3"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</row>
    <row r="447" spans="2:27" ht="14.25" customHeight="1" x14ac:dyDescent="0.3"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</row>
    <row r="448" spans="2:27" ht="14.25" customHeight="1" x14ac:dyDescent="0.3"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</row>
    <row r="449" spans="2:27" ht="14.25" customHeight="1" x14ac:dyDescent="0.3"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</row>
    <row r="450" spans="2:27" ht="14.25" customHeight="1" x14ac:dyDescent="0.3"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</row>
    <row r="451" spans="2:27" ht="14.25" customHeight="1" x14ac:dyDescent="0.3"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</row>
    <row r="452" spans="2:27" ht="14.25" customHeight="1" x14ac:dyDescent="0.3"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</row>
    <row r="453" spans="2:27" ht="14.25" customHeight="1" x14ac:dyDescent="0.3"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</row>
    <row r="454" spans="2:27" ht="14.25" customHeight="1" x14ac:dyDescent="0.3"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</row>
    <row r="455" spans="2:27" ht="14.25" customHeight="1" x14ac:dyDescent="0.3"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</row>
    <row r="456" spans="2:27" ht="14.25" customHeight="1" x14ac:dyDescent="0.3"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</row>
    <row r="457" spans="2:27" ht="14.25" customHeight="1" x14ac:dyDescent="0.3"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</row>
    <row r="458" spans="2:27" ht="14.25" customHeight="1" x14ac:dyDescent="0.3"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</row>
    <row r="459" spans="2:27" ht="14.25" customHeight="1" x14ac:dyDescent="0.3"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</row>
    <row r="460" spans="2:27" ht="14.25" customHeight="1" x14ac:dyDescent="0.3"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</row>
    <row r="461" spans="2:27" ht="14.25" customHeight="1" x14ac:dyDescent="0.3"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</row>
    <row r="462" spans="2:27" ht="14.25" customHeight="1" x14ac:dyDescent="0.3"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</row>
    <row r="463" spans="2:27" ht="14.25" customHeight="1" x14ac:dyDescent="0.3"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</row>
    <row r="464" spans="2:27" ht="14.25" customHeight="1" x14ac:dyDescent="0.3"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</row>
    <row r="465" spans="2:27" ht="14.25" customHeight="1" x14ac:dyDescent="0.3"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</row>
    <row r="466" spans="2:27" ht="14.25" customHeight="1" x14ac:dyDescent="0.3"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</row>
    <row r="467" spans="2:27" ht="14.25" customHeight="1" x14ac:dyDescent="0.3"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</row>
    <row r="468" spans="2:27" ht="14.25" customHeight="1" x14ac:dyDescent="0.3"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</row>
    <row r="469" spans="2:27" ht="14.25" customHeight="1" x14ac:dyDescent="0.3"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</row>
    <row r="470" spans="2:27" ht="14.25" customHeight="1" x14ac:dyDescent="0.3"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</row>
    <row r="471" spans="2:27" ht="14.25" customHeight="1" x14ac:dyDescent="0.3"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</row>
    <row r="472" spans="2:27" ht="14.25" customHeight="1" x14ac:dyDescent="0.3"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</row>
    <row r="473" spans="2:27" ht="14.25" customHeight="1" x14ac:dyDescent="0.3"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</row>
    <row r="474" spans="2:27" ht="14.25" customHeight="1" x14ac:dyDescent="0.3"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</row>
    <row r="475" spans="2:27" ht="14.25" customHeight="1" x14ac:dyDescent="0.3"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</row>
    <row r="476" spans="2:27" ht="14.25" customHeight="1" x14ac:dyDescent="0.3"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</row>
    <row r="477" spans="2:27" ht="14.25" customHeight="1" x14ac:dyDescent="0.3"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</row>
    <row r="478" spans="2:27" ht="14.25" customHeight="1" x14ac:dyDescent="0.3"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</row>
    <row r="479" spans="2:27" ht="14.25" customHeight="1" x14ac:dyDescent="0.3"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</row>
    <row r="480" spans="2:27" ht="14.25" customHeight="1" x14ac:dyDescent="0.3"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</row>
    <row r="481" spans="2:27" ht="14.25" customHeight="1" x14ac:dyDescent="0.3"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</row>
    <row r="482" spans="2:27" ht="14.25" customHeight="1" x14ac:dyDescent="0.3"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</row>
    <row r="483" spans="2:27" ht="14.25" customHeight="1" x14ac:dyDescent="0.3"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</row>
    <row r="484" spans="2:27" ht="14.25" customHeight="1" x14ac:dyDescent="0.3"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</row>
    <row r="485" spans="2:27" ht="14.25" customHeight="1" x14ac:dyDescent="0.3"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</row>
    <row r="486" spans="2:27" ht="14.25" customHeight="1" x14ac:dyDescent="0.3"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</row>
    <row r="487" spans="2:27" ht="14.25" customHeight="1" x14ac:dyDescent="0.3"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</row>
    <row r="488" spans="2:27" ht="14.25" customHeight="1" x14ac:dyDescent="0.3"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</row>
    <row r="489" spans="2:27" ht="14.25" customHeight="1" x14ac:dyDescent="0.3"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</row>
    <row r="490" spans="2:27" ht="14.25" customHeight="1" x14ac:dyDescent="0.3"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</row>
    <row r="491" spans="2:27" ht="14.25" customHeight="1" x14ac:dyDescent="0.3"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</row>
    <row r="492" spans="2:27" ht="14.25" customHeight="1" x14ac:dyDescent="0.3"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</row>
    <row r="493" spans="2:27" ht="14.25" customHeight="1" x14ac:dyDescent="0.3"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</row>
    <row r="494" spans="2:27" ht="14.25" customHeight="1" x14ac:dyDescent="0.3"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</row>
    <row r="495" spans="2:27" ht="14.25" customHeight="1" x14ac:dyDescent="0.3"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</row>
    <row r="496" spans="2:27" ht="14.25" customHeight="1" x14ac:dyDescent="0.3"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</row>
    <row r="497" spans="2:27" ht="14.25" customHeight="1" x14ac:dyDescent="0.3"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</row>
    <row r="498" spans="2:27" ht="14.25" customHeight="1" x14ac:dyDescent="0.3"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</row>
    <row r="499" spans="2:27" ht="14.25" customHeight="1" x14ac:dyDescent="0.3"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</row>
    <row r="500" spans="2:27" ht="14.25" customHeight="1" x14ac:dyDescent="0.3"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</row>
    <row r="501" spans="2:27" ht="14.25" customHeight="1" x14ac:dyDescent="0.3"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</row>
    <row r="502" spans="2:27" ht="14.25" customHeight="1" x14ac:dyDescent="0.3"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</row>
    <row r="503" spans="2:27" ht="14.25" customHeight="1" x14ac:dyDescent="0.3"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</row>
    <row r="504" spans="2:27" ht="14.25" customHeight="1" x14ac:dyDescent="0.3"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</row>
    <row r="505" spans="2:27" ht="14.25" customHeight="1" x14ac:dyDescent="0.3"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</row>
    <row r="506" spans="2:27" ht="14.25" customHeight="1" x14ac:dyDescent="0.3"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</row>
    <row r="507" spans="2:27" ht="14.25" customHeight="1" x14ac:dyDescent="0.3"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</row>
    <row r="508" spans="2:27" ht="14.25" customHeight="1" x14ac:dyDescent="0.3"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  <c r="AA508" s="189"/>
    </row>
    <row r="509" spans="2:27" ht="14.25" customHeight="1" x14ac:dyDescent="0.3"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</row>
    <row r="510" spans="2:27" ht="14.25" customHeight="1" x14ac:dyDescent="0.3"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</row>
    <row r="511" spans="2:27" ht="14.25" customHeight="1" x14ac:dyDescent="0.3"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</row>
    <row r="512" spans="2:27" ht="14.25" customHeight="1" x14ac:dyDescent="0.3"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</row>
    <row r="513" spans="2:27" ht="14.25" customHeight="1" x14ac:dyDescent="0.3"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</row>
    <row r="514" spans="2:27" ht="14.25" customHeight="1" x14ac:dyDescent="0.3"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</row>
    <row r="515" spans="2:27" ht="14.25" customHeight="1" x14ac:dyDescent="0.3"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</row>
    <row r="516" spans="2:27" ht="14.25" customHeight="1" x14ac:dyDescent="0.3"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</row>
    <row r="517" spans="2:27" ht="14.25" customHeight="1" x14ac:dyDescent="0.3"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</row>
    <row r="518" spans="2:27" ht="14.25" customHeight="1" x14ac:dyDescent="0.3"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</row>
    <row r="519" spans="2:27" ht="14.25" customHeight="1" x14ac:dyDescent="0.3"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</row>
    <row r="520" spans="2:27" ht="14.25" customHeight="1" x14ac:dyDescent="0.3"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</row>
    <row r="521" spans="2:27" ht="14.25" customHeight="1" x14ac:dyDescent="0.3"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</row>
    <row r="522" spans="2:27" ht="14.25" customHeight="1" x14ac:dyDescent="0.3"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</row>
    <row r="523" spans="2:27" ht="14.25" customHeight="1" x14ac:dyDescent="0.3"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</row>
    <row r="524" spans="2:27" ht="14.25" customHeight="1" x14ac:dyDescent="0.3"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</row>
    <row r="525" spans="2:27" ht="14.25" customHeight="1" x14ac:dyDescent="0.3"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</row>
    <row r="526" spans="2:27" ht="14.25" customHeight="1" x14ac:dyDescent="0.3"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</row>
    <row r="527" spans="2:27" ht="14.25" customHeight="1" x14ac:dyDescent="0.3"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</row>
    <row r="528" spans="2:27" ht="14.25" customHeight="1" x14ac:dyDescent="0.3"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</row>
    <row r="529" spans="2:27" ht="14.25" customHeight="1" x14ac:dyDescent="0.3"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</row>
    <row r="530" spans="2:27" ht="14.25" customHeight="1" x14ac:dyDescent="0.3"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</row>
    <row r="531" spans="2:27" ht="14.25" customHeight="1" x14ac:dyDescent="0.3"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</row>
    <row r="532" spans="2:27" ht="14.25" customHeight="1" x14ac:dyDescent="0.3"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</row>
    <row r="533" spans="2:27" ht="14.25" customHeight="1" x14ac:dyDescent="0.3"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</row>
    <row r="534" spans="2:27" ht="14.25" customHeight="1" x14ac:dyDescent="0.3"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</row>
    <row r="535" spans="2:27" ht="14.25" customHeight="1" x14ac:dyDescent="0.3"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</row>
    <row r="536" spans="2:27" ht="14.25" customHeight="1" x14ac:dyDescent="0.3"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</row>
    <row r="537" spans="2:27" ht="14.25" customHeight="1" x14ac:dyDescent="0.3"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</row>
    <row r="538" spans="2:27" ht="14.25" customHeight="1" x14ac:dyDescent="0.3"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</row>
    <row r="539" spans="2:27" ht="14.25" customHeight="1" x14ac:dyDescent="0.3"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</row>
    <row r="540" spans="2:27" ht="14.25" customHeight="1" x14ac:dyDescent="0.3"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</row>
    <row r="541" spans="2:27" ht="14.25" customHeight="1" x14ac:dyDescent="0.3"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</row>
    <row r="542" spans="2:27" ht="14.25" customHeight="1" x14ac:dyDescent="0.3"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</row>
    <row r="543" spans="2:27" ht="14.25" customHeight="1" x14ac:dyDescent="0.3"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</row>
    <row r="544" spans="2:27" ht="14.25" customHeight="1" x14ac:dyDescent="0.3"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</row>
    <row r="545" spans="2:27" ht="14.25" customHeight="1" x14ac:dyDescent="0.3"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</row>
    <row r="546" spans="2:27" ht="14.25" customHeight="1" x14ac:dyDescent="0.3"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</row>
    <row r="547" spans="2:27" ht="14.25" customHeight="1" x14ac:dyDescent="0.3"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</row>
    <row r="548" spans="2:27" ht="14.25" customHeight="1" x14ac:dyDescent="0.3"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</row>
    <row r="549" spans="2:27" ht="14.25" customHeight="1" x14ac:dyDescent="0.3"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</row>
    <row r="550" spans="2:27" ht="14.25" customHeight="1" x14ac:dyDescent="0.3"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</row>
    <row r="551" spans="2:27" ht="14.25" customHeight="1" x14ac:dyDescent="0.3"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</row>
    <row r="552" spans="2:27" ht="14.25" customHeight="1" x14ac:dyDescent="0.3"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</row>
    <row r="553" spans="2:27" ht="14.25" customHeight="1" x14ac:dyDescent="0.3"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</row>
    <row r="554" spans="2:27" ht="14.25" customHeight="1" x14ac:dyDescent="0.3"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</row>
    <row r="555" spans="2:27" ht="14.25" customHeight="1" x14ac:dyDescent="0.3"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</row>
    <row r="556" spans="2:27" ht="14.25" customHeight="1" x14ac:dyDescent="0.3"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</row>
    <row r="557" spans="2:27" ht="14.25" customHeight="1" x14ac:dyDescent="0.3"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</row>
    <row r="558" spans="2:27" ht="14.25" customHeight="1" x14ac:dyDescent="0.3"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</row>
    <row r="559" spans="2:27" ht="14.25" customHeight="1" x14ac:dyDescent="0.3"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</row>
    <row r="560" spans="2:27" ht="14.25" customHeight="1" x14ac:dyDescent="0.3"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</row>
    <row r="561" spans="2:27" ht="14.25" customHeight="1" x14ac:dyDescent="0.3"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</row>
    <row r="562" spans="2:27" ht="14.25" customHeight="1" x14ac:dyDescent="0.3"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</row>
    <row r="563" spans="2:27" ht="14.25" customHeight="1" x14ac:dyDescent="0.3"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</row>
    <row r="564" spans="2:27" ht="14.25" customHeight="1" x14ac:dyDescent="0.3"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</row>
    <row r="565" spans="2:27" ht="14.25" customHeight="1" x14ac:dyDescent="0.3"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</row>
    <row r="566" spans="2:27" ht="14.25" customHeight="1" x14ac:dyDescent="0.3"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</row>
    <row r="567" spans="2:27" ht="14.25" customHeight="1" x14ac:dyDescent="0.3"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</row>
    <row r="568" spans="2:27" ht="14.25" customHeight="1" x14ac:dyDescent="0.3"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</row>
    <row r="569" spans="2:27" ht="14.25" customHeight="1" x14ac:dyDescent="0.3"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</row>
    <row r="570" spans="2:27" ht="14.25" customHeight="1" x14ac:dyDescent="0.3"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</row>
    <row r="571" spans="2:27" ht="14.25" customHeight="1" x14ac:dyDescent="0.3"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</row>
    <row r="572" spans="2:27" ht="14.25" customHeight="1" x14ac:dyDescent="0.3"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</row>
    <row r="573" spans="2:27" ht="14.25" customHeight="1" x14ac:dyDescent="0.3"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</row>
    <row r="574" spans="2:27" ht="14.25" customHeight="1" x14ac:dyDescent="0.3"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</row>
    <row r="575" spans="2:27" ht="14.25" customHeight="1" x14ac:dyDescent="0.3"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</row>
    <row r="576" spans="2:27" ht="14.25" customHeight="1" x14ac:dyDescent="0.3"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</row>
    <row r="577" spans="2:27" ht="14.25" customHeight="1" x14ac:dyDescent="0.3"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</row>
    <row r="578" spans="2:27" ht="14.25" customHeight="1" x14ac:dyDescent="0.3"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</row>
    <row r="579" spans="2:27" ht="14.25" customHeight="1" x14ac:dyDescent="0.3"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</row>
    <row r="580" spans="2:27" ht="14.25" customHeight="1" x14ac:dyDescent="0.3"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</row>
    <row r="581" spans="2:27" ht="14.25" customHeight="1" x14ac:dyDescent="0.3"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</row>
    <row r="582" spans="2:27" ht="14.25" customHeight="1" x14ac:dyDescent="0.3"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</row>
    <row r="583" spans="2:27" ht="14.25" customHeight="1" x14ac:dyDescent="0.3"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</row>
    <row r="584" spans="2:27" ht="14.25" customHeight="1" x14ac:dyDescent="0.3"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</row>
    <row r="585" spans="2:27" ht="14.25" customHeight="1" x14ac:dyDescent="0.3"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</row>
    <row r="586" spans="2:27" ht="14.25" customHeight="1" x14ac:dyDescent="0.3"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</row>
    <row r="587" spans="2:27" ht="14.25" customHeight="1" x14ac:dyDescent="0.3"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</row>
    <row r="588" spans="2:27" ht="14.25" customHeight="1" x14ac:dyDescent="0.3"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</row>
    <row r="589" spans="2:27" ht="14.25" customHeight="1" x14ac:dyDescent="0.3"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</row>
    <row r="590" spans="2:27" ht="14.25" customHeight="1" x14ac:dyDescent="0.3"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</row>
    <row r="591" spans="2:27" ht="14.25" customHeight="1" x14ac:dyDescent="0.3"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</row>
    <row r="592" spans="2:27" ht="14.25" customHeight="1" x14ac:dyDescent="0.3"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</row>
    <row r="593" spans="2:27" ht="14.25" customHeight="1" x14ac:dyDescent="0.3"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</row>
    <row r="594" spans="2:27" ht="14.25" customHeight="1" x14ac:dyDescent="0.3"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</row>
    <row r="595" spans="2:27" ht="14.25" customHeight="1" x14ac:dyDescent="0.3"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</row>
    <row r="596" spans="2:27" ht="14.25" customHeight="1" x14ac:dyDescent="0.3"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</row>
    <row r="597" spans="2:27" ht="14.25" customHeight="1" x14ac:dyDescent="0.3"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</row>
    <row r="598" spans="2:27" ht="14.25" customHeight="1" x14ac:dyDescent="0.3"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</row>
    <row r="599" spans="2:27" ht="14.25" customHeight="1" x14ac:dyDescent="0.3"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</row>
    <row r="600" spans="2:27" ht="14.25" customHeight="1" x14ac:dyDescent="0.3"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</row>
    <row r="601" spans="2:27" ht="14.25" customHeight="1" x14ac:dyDescent="0.3"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</row>
    <row r="602" spans="2:27" ht="14.25" customHeight="1" x14ac:dyDescent="0.3"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</row>
    <row r="603" spans="2:27" ht="14.25" customHeight="1" x14ac:dyDescent="0.3"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</row>
    <row r="604" spans="2:27" ht="14.25" customHeight="1" x14ac:dyDescent="0.3"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</row>
    <row r="605" spans="2:27" ht="14.25" customHeight="1" x14ac:dyDescent="0.3"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</row>
    <row r="606" spans="2:27" ht="14.25" customHeight="1" x14ac:dyDescent="0.3"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</row>
    <row r="607" spans="2:27" ht="14.25" customHeight="1" x14ac:dyDescent="0.3"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</row>
    <row r="608" spans="2:27" ht="14.25" customHeight="1" x14ac:dyDescent="0.3"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</row>
    <row r="609" spans="2:27" ht="14.25" customHeight="1" x14ac:dyDescent="0.3"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</row>
    <row r="610" spans="2:27" ht="14.25" customHeight="1" x14ac:dyDescent="0.3"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</row>
    <row r="611" spans="2:27" ht="14.25" customHeight="1" x14ac:dyDescent="0.3"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</row>
    <row r="612" spans="2:27" ht="14.25" customHeight="1" x14ac:dyDescent="0.3"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</row>
    <row r="613" spans="2:27" ht="14.25" customHeight="1" x14ac:dyDescent="0.3"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</row>
    <row r="614" spans="2:27" ht="14.25" customHeight="1" x14ac:dyDescent="0.3"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</row>
    <row r="615" spans="2:27" ht="14.25" customHeight="1" x14ac:dyDescent="0.3"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</row>
    <row r="616" spans="2:27" ht="14.25" customHeight="1" x14ac:dyDescent="0.3"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</row>
    <row r="617" spans="2:27" ht="14.25" customHeight="1" x14ac:dyDescent="0.3"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</row>
    <row r="618" spans="2:27" ht="14.25" customHeight="1" x14ac:dyDescent="0.3">
      <c r="B618" s="189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</row>
    <row r="619" spans="2:27" ht="14.25" customHeight="1" x14ac:dyDescent="0.3"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</row>
    <row r="620" spans="2:27" ht="14.25" customHeight="1" x14ac:dyDescent="0.3">
      <c r="B620" s="189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</row>
    <row r="621" spans="2:27" ht="14.25" customHeight="1" x14ac:dyDescent="0.3"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</row>
    <row r="622" spans="2:27" ht="14.25" customHeight="1" x14ac:dyDescent="0.3">
      <c r="B622" s="189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</row>
    <row r="623" spans="2:27" ht="14.25" customHeight="1" x14ac:dyDescent="0.3"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</row>
    <row r="624" spans="2:27" ht="14.25" customHeight="1" x14ac:dyDescent="0.3"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</row>
    <row r="625" spans="2:27" ht="14.25" customHeight="1" x14ac:dyDescent="0.3"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</row>
    <row r="626" spans="2:27" ht="14.25" customHeight="1" x14ac:dyDescent="0.3">
      <c r="B626" s="189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</row>
    <row r="627" spans="2:27" ht="14.25" customHeight="1" x14ac:dyDescent="0.3"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</row>
    <row r="628" spans="2:27" ht="14.25" customHeight="1" x14ac:dyDescent="0.3"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</row>
    <row r="629" spans="2:27" ht="14.25" customHeight="1" x14ac:dyDescent="0.3"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</row>
    <row r="630" spans="2:27" ht="14.25" customHeight="1" x14ac:dyDescent="0.3"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</row>
    <row r="631" spans="2:27" ht="14.25" customHeight="1" x14ac:dyDescent="0.3">
      <c r="B631" s="189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</row>
    <row r="632" spans="2:27" ht="14.25" customHeight="1" x14ac:dyDescent="0.3">
      <c r="B632" s="189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</row>
    <row r="633" spans="2:27" ht="14.25" customHeight="1" x14ac:dyDescent="0.3"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</row>
    <row r="634" spans="2:27" ht="14.25" customHeight="1" x14ac:dyDescent="0.3"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  <c r="AA634" s="189"/>
    </row>
    <row r="635" spans="2:27" ht="14.25" customHeight="1" x14ac:dyDescent="0.3"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</row>
    <row r="636" spans="2:27" ht="14.25" customHeight="1" x14ac:dyDescent="0.3"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</row>
    <row r="637" spans="2:27" ht="14.25" customHeight="1" x14ac:dyDescent="0.3"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  <c r="AA637" s="189"/>
    </row>
    <row r="638" spans="2:27" ht="14.25" customHeight="1" x14ac:dyDescent="0.3">
      <c r="B638" s="189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</row>
    <row r="639" spans="2:27" ht="14.25" customHeight="1" x14ac:dyDescent="0.3"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</row>
    <row r="640" spans="2:27" ht="14.25" customHeight="1" x14ac:dyDescent="0.3">
      <c r="B640" s="189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</row>
    <row r="641" spans="2:27" ht="14.25" customHeight="1" x14ac:dyDescent="0.3"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</row>
    <row r="642" spans="2:27" ht="14.25" customHeight="1" x14ac:dyDescent="0.3"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</row>
    <row r="643" spans="2:27" ht="14.25" customHeight="1" x14ac:dyDescent="0.3"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</row>
    <row r="644" spans="2:27" ht="14.25" customHeight="1" x14ac:dyDescent="0.3">
      <c r="B644" s="189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</row>
    <row r="645" spans="2:27" ht="14.25" customHeight="1" x14ac:dyDescent="0.3">
      <c r="B645" s="189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</row>
    <row r="646" spans="2:27" ht="14.25" customHeight="1" x14ac:dyDescent="0.3">
      <c r="B646" s="189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</row>
    <row r="647" spans="2:27" ht="14.25" customHeight="1" x14ac:dyDescent="0.3"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</row>
    <row r="648" spans="2:27" ht="14.25" customHeight="1" x14ac:dyDescent="0.3">
      <c r="B648" s="189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</row>
    <row r="649" spans="2:27" ht="14.25" customHeight="1" x14ac:dyDescent="0.3">
      <c r="B649" s="189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</row>
    <row r="650" spans="2:27" ht="14.25" customHeight="1" x14ac:dyDescent="0.3"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</row>
    <row r="651" spans="2:27" ht="14.25" customHeight="1" x14ac:dyDescent="0.3"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</row>
    <row r="652" spans="2:27" ht="14.25" customHeight="1" x14ac:dyDescent="0.3">
      <c r="B652" s="189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</row>
    <row r="653" spans="2:27" ht="14.25" customHeight="1" x14ac:dyDescent="0.3"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</row>
    <row r="654" spans="2:27" ht="14.25" customHeight="1" x14ac:dyDescent="0.3"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</row>
    <row r="655" spans="2:27" ht="14.25" customHeight="1" x14ac:dyDescent="0.3"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</row>
    <row r="656" spans="2:27" ht="14.25" customHeight="1" x14ac:dyDescent="0.3">
      <c r="B656" s="189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</row>
    <row r="657" spans="2:27" ht="14.25" customHeight="1" x14ac:dyDescent="0.3">
      <c r="B657" s="189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</row>
    <row r="658" spans="2:27" ht="14.25" customHeight="1" x14ac:dyDescent="0.3"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</row>
    <row r="659" spans="2:27" ht="14.25" customHeight="1" x14ac:dyDescent="0.3">
      <c r="B659" s="189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  <c r="AA659" s="189"/>
    </row>
    <row r="660" spans="2:27" ht="14.25" customHeight="1" x14ac:dyDescent="0.3"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  <c r="AA660" s="189"/>
    </row>
    <row r="661" spans="2:27" ht="14.25" customHeight="1" x14ac:dyDescent="0.3">
      <c r="B661" s="189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</row>
    <row r="662" spans="2:27" ht="14.25" customHeight="1" x14ac:dyDescent="0.3"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</row>
    <row r="663" spans="2:27" ht="14.25" customHeight="1" x14ac:dyDescent="0.3">
      <c r="B663" s="189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</row>
    <row r="664" spans="2:27" ht="14.25" customHeight="1" x14ac:dyDescent="0.3"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</row>
    <row r="665" spans="2:27" ht="14.25" customHeight="1" x14ac:dyDescent="0.3"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  <c r="AA665" s="189"/>
    </row>
    <row r="666" spans="2:27" ht="14.25" customHeight="1" x14ac:dyDescent="0.3"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</row>
    <row r="667" spans="2:27" ht="14.25" customHeight="1" x14ac:dyDescent="0.3">
      <c r="B667" s="189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</row>
    <row r="668" spans="2:27" ht="14.25" customHeight="1" x14ac:dyDescent="0.3">
      <c r="B668" s="189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</row>
    <row r="669" spans="2:27" ht="14.25" customHeight="1" x14ac:dyDescent="0.3">
      <c r="B669" s="189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  <c r="AA669" s="189"/>
    </row>
    <row r="670" spans="2:27" ht="14.25" customHeight="1" x14ac:dyDescent="0.3"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  <c r="AA670" s="189"/>
    </row>
    <row r="671" spans="2:27" ht="14.25" customHeight="1" x14ac:dyDescent="0.3">
      <c r="B671" s="189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  <c r="AA671" s="189"/>
    </row>
    <row r="672" spans="2:27" ht="14.25" customHeight="1" x14ac:dyDescent="0.3"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  <c r="AA672" s="189"/>
    </row>
    <row r="673" spans="2:27" ht="14.25" customHeight="1" x14ac:dyDescent="0.3">
      <c r="B673" s="189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  <c r="AA673" s="189"/>
    </row>
    <row r="674" spans="2:27" ht="14.25" customHeight="1" x14ac:dyDescent="0.3">
      <c r="B674" s="189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</row>
    <row r="675" spans="2:27" ht="14.25" customHeight="1" x14ac:dyDescent="0.3">
      <c r="B675" s="189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</row>
    <row r="676" spans="2:27" ht="14.25" customHeight="1" x14ac:dyDescent="0.3">
      <c r="B676" s="189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</row>
    <row r="677" spans="2:27" ht="14.25" customHeight="1" x14ac:dyDescent="0.3">
      <c r="B677" s="189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</row>
    <row r="678" spans="2:27" ht="14.25" customHeight="1" x14ac:dyDescent="0.3"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</row>
    <row r="679" spans="2:27" ht="14.25" customHeight="1" x14ac:dyDescent="0.3">
      <c r="B679" s="189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  <c r="AA679" s="189"/>
    </row>
    <row r="680" spans="2:27" ht="14.25" customHeight="1" x14ac:dyDescent="0.3"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</row>
    <row r="681" spans="2:27" ht="14.25" customHeight="1" x14ac:dyDescent="0.3">
      <c r="B681" s="189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</row>
    <row r="682" spans="2:27" ht="14.25" customHeight="1" x14ac:dyDescent="0.3">
      <c r="B682" s="189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</row>
    <row r="683" spans="2:27" ht="14.25" customHeight="1" x14ac:dyDescent="0.3"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</row>
    <row r="684" spans="2:27" ht="14.25" customHeight="1" x14ac:dyDescent="0.3"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</row>
    <row r="685" spans="2:27" ht="14.25" customHeight="1" x14ac:dyDescent="0.3">
      <c r="B685" s="189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</row>
    <row r="686" spans="2:27" ht="14.25" customHeight="1" x14ac:dyDescent="0.3">
      <c r="B686" s="189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</row>
    <row r="687" spans="2:27" ht="14.25" customHeight="1" x14ac:dyDescent="0.3"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</row>
    <row r="688" spans="2:27" ht="14.25" customHeight="1" x14ac:dyDescent="0.3"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</row>
    <row r="689" spans="2:27" ht="14.25" customHeight="1" x14ac:dyDescent="0.3">
      <c r="B689" s="189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</row>
    <row r="690" spans="2:27" ht="14.25" customHeight="1" x14ac:dyDescent="0.3">
      <c r="B690" s="189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</row>
    <row r="691" spans="2:27" ht="14.25" customHeight="1" x14ac:dyDescent="0.3">
      <c r="B691" s="189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</row>
    <row r="692" spans="2:27" ht="14.25" customHeight="1" x14ac:dyDescent="0.3">
      <c r="B692" s="189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</row>
    <row r="693" spans="2:27" ht="14.25" customHeight="1" x14ac:dyDescent="0.3">
      <c r="B693" s="189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</row>
    <row r="694" spans="2:27" ht="14.25" customHeight="1" x14ac:dyDescent="0.3"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</row>
    <row r="695" spans="2:27" ht="14.25" customHeight="1" x14ac:dyDescent="0.3">
      <c r="B695" s="189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</row>
    <row r="696" spans="2:27" ht="14.25" customHeight="1" x14ac:dyDescent="0.3">
      <c r="B696" s="189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</row>
    <row r="697" spans="2:27" ht="14.25" customHeight="1" x14ac:dyDescent="0.3"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</row>
    <row r="698" spans="2:27" ht="14.25" customHeight="1" x14ac:dyDescent="0.3">
      <c r="B698" s="189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</row>
    <row r="699" spans="2:27" ht="14.25" customHeight="1" x14ac:dyDescent="0.3">
      <c r="B699" s="189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</row>
    <row r="700" spans="2:27" ht="14.25" customHeight="1" x14ac:dyDescent="0.3">
      <c r="B700" s="189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</row>
    <row r="701" spans="2:27" ht="14.25" customHeight="1" x14ac:dyDescent="0.3"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</row>
    <row r="702" spans="2:27" ht="14.25" customHeight="1" x14ac:dyDescent="0.3">
      <c r="B702" s="189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  <c r="AA702" s="189"/>
    </row>
    <row r="703" spans="2:27" ht="14.25" customHeight="1" x14ac:dyDescent="0.3"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</row>
    <row r="704" spans="2:27" ht="14.25" customHeight="1" x14ac:dyDescent="0.3">
      <c r="B704" s="189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</row>
    <row r="705" spans="2:27" ht="14.25" customHeight="1" x14ac:dyDescent="0.3"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</row>
    <row r="706" spans="2:27" ht="14.25" customHeight="1" x14ac:dyDescent="0.3"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</row>
    <row r="707" spans="2:27" ht="14.25" customHeight="1" x14ac:dyDescent="0.3">
      <c r="B707" s="189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  <c r="AA707" s="189"/>
    </row>
    <row r="708" spans="2:27" ht="14.25" customHeight="1" x14ac:dyDescent="0.3"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</row>
    <row r="709" spans="2:27" ht="14.25" customHeight="1" x14ac:dyDescent="0.3">
      <c r="B709" s="189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</row>
    <row r="710" spans="2:27" ht="14.25" customHeight="1" x14ac:dyDescent="0.3">
      <c r="B710" s="189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</row>
    <row r="711" spans="2:27" ht="14.25" customHeight="1" x14ac:dyDescent="0.3">
      <c r="B711" s="189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</row>
    <row r="712" spans="2:27" ht="14.25" customHeight="1" x14ac:dyDescent="0.3">
      <c r="B712" s="189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</row>
    <row r="713" spans="2:27" ht="14.25" customHeight="1" x14ac:dyDescent="0.3">
      <c r="B713" s="189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</row>
    <row r="714" spans="2:27" ht="14.25" customHeight="1" x14ac:dyDescent="0.3">
      <c r="B714" s="189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</row>
    <row r="715" spans="2:27" ht="14.25" customHeight="1" x14ac:dyDescent="0.3">
      <c r="B715" s="189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  <c r="AA715" s="189"/>
    </row>
    <row r="716" spans="2:27" ht="14.25" customHeight="1" x14ac:dyDescent="0.3">
      <c r="B716" s="189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</row>
    <row r="717" spans="2:27" ht="14.25" customHeight="1" x14ac:dyDescent="0.3">
      <c r="B717" s="189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</row>
    <row r="718" spans="2:27" ht="14.25" customHeight="1" x14ac:dyDescent="0.3">
      <c r="B718" s="189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</row>
    <row r="719" spans="2:27" ht="14.25" customHeight="1" x14ac:dyDescent="0.3">
      <c r="B719" s="189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</row>
    <row r="720" spans="2:27" ht="14.25" customHeight="1" x14ac:dyDescent="0.3">
      <c r="B720" s="189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  <c r="AA720" s="189"/>
    </row>
    <row r="721" spans="2:27" ht="14.25" customHeight="1" x14ac:dyDescent="0.3">
      <c r="B721" s="189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  <c r="AA721" s="189"/>
    </row>
    <row r="722" spans="2:27" ht="14.25" customHeight="1" x14ac:dyDescent="0.3">
      <c r="B722" s="189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</row>
    <row r="723" spans="2:27" ht="14.25" customHeight="1" x14ac:dyDescent="0.3">
      <c r="B723" s="189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</row>
    <row r="724" spans="2:27" ht="14.25" customHeight="1" x14ac:dyDescent="0.3">
      <c r="B724" s="189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</row>
    <row r="725" spans="2:27" ht="14.25" customHeight="1" x14ac:dyDescent="0.3">
      <c r="B725" s="189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</row>
    <row r="726" spans="2:27" ht="14.25" customHeight="1" x14ac:dyDescent="0.3">
      <c r="B726" s="189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</row>
    <row r="727" spans="2:27" ht="14.25" customHeight="1" x14ac:dyDescent="0.3">
      <c r="B727" s="189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</row>
    <row r="728" spans="2:27" ht="14.25" customHeight="1" x14ac:dyDescent="0.3">
      <c r="B728" s="189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</row>
    <row r="729" spans="2:27" ht="14.25" customHeight="1" x14ac:dyDescent="0.3"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</row>
    <row r="730" spans="2:27" ht="14.25" customHeight="1" x14ac:dyDescent="0.3"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  <c r="AA730" s="189"/>
    </row>
    <row r="731" spans="2:27" ht="14.25" customHeight="1" x14ac:dyDescent="0.3">
      <c r="B731" s="189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</row>
    <row r="732" spans="2:27" ht="14.25" customHeight="1" x14ac:dyDescent="0.3">
      <c r="B732" s="189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</row>
    <row r="733" spans="2:27" ht="14.25" customHeight="1" x14ac:dyDescent="0.3"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</row>
    <row r="734" spans="2:27" ht="14.25" customHeight="1" x14ac:dyDescent="0.3"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</row>
    <row r="735" spans="2:27" ht="14.25" customHeight="1" x14ac:dyDescent="0.3"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  <c r="AA735" s="189"/>
    </row>
    <row r="736" spans="2:27" ht="14.25" customHeight="1" x14ac:dyDescent="0.3"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  <c r="AA736" s="189"/>
    </row>
    <row r="737" spans="2:27" ht="14.25" customHeight="1" x14ac:dyDescent="0.3">
      <c r="B737" s="189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  <c r="AA737" s="189"/>
    </row>
    <row r="738" spans="2:27" ht="14.25" customHeight="1" x14ac:dyDescent="0.3">
      <c r="B738" s="189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  <c r="AA738" s="189"/>
    </row>
    <row r="739" spans="2:27" ht="14.25" customHeight="1" x14ac:dyDescent="0.3"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  <c r="AA739" s="189"/>
    </row>
    <row r="740" spans="2:27" ht="14.25" customHeight="1" x14ac:dyDescent="0.3">
      <c r="B740" s="189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  <c r="AA740" s="189"/>
    </row>
    <row r="741" spans="2:27" ht="14.25" customHeight="1" x14ac:dyDescent="0.3">
      <c r="B741" s="189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</row>
    <row r="742" spans="2:27" ht="14.25" customHeight="1" x14ac:dyDescent="0.3"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</row>
    <row r="743" spans="2:27" ht="14.25" customHeight="1" x14ac:dyDescent="0.3"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  <c r="AA743" s="189"/>
    </row>
    <row r="744" spans="2:27" ht="14.25" customHeight="1" x14ac:dyDescent="0.3"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  <c r="AA744" s="189"/>
    </row>
    <row r="745" spans="2:27" ht="14.25" customHeight="1" x14ac:dyDescent="0.3">
      <c r="B745" s="189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</row>
    <row r="746" spans="2:27" ht="14.25" customHeight="1" x14ac:dyDescent="0.3">
      <c r="B746" s="189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</row>
    <row r="747" spans="2:27" ht="14.25" customHeight="1" x14ac:dyDescent="0.3">
      <c r="B747" s="189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</row>
    <row r="748" spans="2:27" ht="14.25" customHeight="1" x14ac:dyDescent="0.3"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</row>
    <row r="749" spans="2:27" ht="14.25" customHeight="1" x14ac:dyDescent="0.3">
      <c r="B749" s="189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  <c r="AA749" s="189"/>
    </row>
    <row r="750" spans="2:27" ht="14.25" customHeight="1" x14ac:dyDescent="0.3"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</row>
    <row r="751" spans="2:27" ht="14.25" customHeight="1" x14ac:dyDescent="0.3"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</row>
    <row r="752" spans="2:27" ht="14.25" customHeight="1" x14ac:dyDescent="0.3"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</row>
    <row r="753" spans="2:27" ht="14.25" customHeight="1" x14ac:dyDescent="0.3"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</row>
    <row r="754" spans="2:27" ht="14.25" customHeight="1" x14ac:dyDescent="0.3">
      <c r="B754" s="189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</row>
    <row r="755" spans="2:27" ht="14.25" customHeight="1" x14ac:dyDescent="0.3">
      <c r="B755" s="189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</row>
    <row r="756" spans="2:27" ht="14.25" customHeight="1" x14ac:dyDescent="0.3"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</row>
    <row r="757" spans="2:27" ht="14.25" customHeight="1" x14ac:dyDescent="0.3">
      <c r="B757" s="189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  <c r="AA757" s="189"/>
    </row>
    <row r="758" spans="2:27" ht="14.25" customHeight="1" x14ac:dyDescent="0.3">
      <c r="B758" s="189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</row>
    <row r="759" spans="2:27" ht="14.25" customHeight="1" x14ac:dyDescent="0.3">
      <c r="B759" s="189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</row>
    <row r="760" spans="2:27" ht="14.25" customHeight="1" x14ac:dyDescent="0.3"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</row>
    <row r="761" spans="2:27" ht="14.25" customHeight="1" x14ac:dyDescent="0.3">
      <c r="B761" s="189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</row>
    <row r="762" spans="2:27" ht="14.25" customHeight="1" x14ac:dyDescent="0.3">
      <c r="B762" s="189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</row>
    <row r="763" spans="2:27" ht="14.25" customHeight="1" x14ac:dyDescent="0.3">
      <c r="B763" s="189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  <c r="AA763" s="189"/>
    </row>
    <row r="764" spans="2:27" ht="14.25" customHeight="1" x14ac:dyDescent="0.3">
      <c r="B764" s="189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</row>
    <row r="765" spans="2:27" ht="14.25" customHeight="1" x14ac:dyDescent="0.3">
      <c r="B765" s="189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</row>
    <row r="766" spans="2:27" ht="14.25" customHeight="1" x14ac:dyDescent="0.3">
      <c r="B766" s="189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</row>
    <row r="767" spans="2:27" ht="14.25" customHeight="1" x14ac:dyDescent="0.3">
      <c r="B767" s="189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</row>
    <row r="768" spans="2:27" ht="14.25" customHeight="1" x14ac:dyDescent="0.3">
      <c r="B768" s="189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</row>
    <row r="769" spans="2:27" ht="14.25" customHeight="1" x14ac:dyDescent="0.3">
      <c r="B769" s="189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</row>
    <row r="770" spans="2:27" ht="14.25" customHeight="1" x14ac:dyDescent="0.3">
      <c r="B770" s="189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</row>
    <row r="771" spans="2:27" ht="14.25" customHeight="1" x14ac:dyDescent="0.3">
      <c r="B771" s="189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</row>
    <row r="772" spans="2:27" ht="14.25" customHeight="1" x14ac:dyDescent="0.3">
      <c r="B772" s="189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  <c r="AA772" s="189"/>
    </row>
    <row r="773" spans="2:27" ht="14.25" customHeight="1" x14ac:dyDescent="0.3"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</row>
    <row r="774" spans="2:27" ht="14.25" customHeight="1" x14ac:dyDescent="0.3">
      <c r="B774" s="189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</row>
    <row r="775" spans="2:27" ht="14.25" customHeight="1" x14ac:dyDescent="0.3"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  <c r="AA775" s="189"/>
    </row>
    <row r="776" spans="2:27" ht="14.25" customHeight="1" x14ac:dyDescent="0.3"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  <c r="AA776" s="189"/>
    </row>
    <row r="777" spans="2:27" ht="14.25" customHeight="1" x14ac:dyDescent="0.3"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  <c r="AA777" s="189"/>
    </row>
    <row r="778" spans="2:27" ht="14.25" customHeight="1" x14ac:dyDescent="0.3"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  <c r="AA778" s="189"/>
    </row>
    <row r="779" spans="2:27" ht="14.25" customHeight="1" x14ac:dyDescent="0.3"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  <c r="AA779" s="189"/>
    </row>
    <row r="780" spans="2:27" ht="14.25" customHeight="1" x14ac:dyDescent="0.3"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  <c r="AA780" s="189"/>
    </row>
    <row r="781" spans="2:27" ht="14.25" customHeight="1" x14ac:dyDescent="0.3"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  <c r="AA781" s="189"/>
    </row>
    <row r="782" spans="2:27" ht="14.25" customHeight="1" x14ac:dyDescent="0.3"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  <c r="AA782" s="189"/>
    </row>
    <row r="783" spans="2:27" ht="14.25" customHeight="1" x14ac:dyDescent="0.3"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  <c r="AA783" s="189"/>
    </row>
    <row r="784" spans="2:27" ht="14.25" customHeight="1" x14ac:dyDescent="0.3"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</row>
    <row r="785" spans="2:27" ht="14.25" customHeight="1" x14ac:dyDescent="0.3"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</row>
    <row r="786" spans="2:27" ht="14.25" customHeight="1" x14ac:dyDescent="0.3"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  <c r="AA786" s="189"/>
    </row>
    <row r="787" spans="2:27" ht="14.25" customHeight="1" x14ac:dyDescent="0.3"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</row>
    <row r="788" spans="2:27" ht="14.25" customHeight="1" x14ac:dyDescent="0.3"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</row>
    <row r="789" spans="2:27" ht="14.25" customHeight="1" x14ac:dyDescent="0.3"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</row>
    <row r="790" spans="2:27" ht="14.25" customHeight="1" x14ac:dyDescent="0.3"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</row>
    <row r="791" spans="2:27" ht="14.25" customHeight="1" x14ac:dyDescent="0.3"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  <c r="AA791" s="189"/>
    </row>
    <row r="792" spans="2:27" ht="14.25" customHeight="1" x14ac:dyDescent="0.3"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</row>
    <row r="793" spans="2:27" ht="14.25" customHeight="1" x14ac:dyDescent="0.3"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</row>
    <row r="794" spans="2:27" ht="14.25" customHeight="1" x14ac:dyDescent="0.3"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  <c r="AA794" s="189"/>
    </row>
    <row r="795" spans="2:27" ht="14.25" customHeight="1" x14ac:dyDescent="0.3"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</row>
    <row r="796" spans="2:27" ht="14.25" customHeight="1" x14ac:dyDescent="0.3"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</row>
    <row r="797" spans="2:27" ht="14.25" customHeight="1" x14ac:dyDescent="0.3"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</row>
    <row r="798" spans="2:27" ht="14.25" customHeight="1" x14ac:dyDescent="0.3"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</row>
    <row r="799" spans="2:27" ht="14.25" customHeight="1" x14ac:dyDescent="0.3"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</row>
    <row r="800" spans="2:27" ht="14.25" customHeight="1" x14ac:dyDescent="0.3"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</row>
    <row r="801" spans="2:27" ht="14.25" customHeight="1" x14ac:dyDescent="0.3"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</row>
    <row r="802" spans="2:27" ht="14.25" customHeight="1" x14ac:dyDescent="0.3"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</row>
    <row r="803" spans="2:27" ht="14.25" customHeight="1" x14ac:dyDescent="0.3"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</row>
    <row r="804" spans="2:27" ht="14.25" customHeight="1" x14ac:dyDescent="0.3"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</row>
    <row r="805" spans="2:27" ht="14.25" customHeight="1" x14ac:dyDescent="0.3">
      <c r="B805" s="189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</row>
    <row r="806" spans="2:27" ht="14.25" customHeight="1" x14ac:dyDescent="0.3">
      <c r="B806" s="189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</row>
    <row r="807" spans="2:27" ht="14.25" customHeight="1" x14ac:dyDescent="0.3"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</row>
    <row r="808" spans="2:27" ht="14.25" customHeight="1" x14ac:dyDescent="0.3"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  <c r="AA808" s="189"/>
    </row>
    <row r="809" spans="2:27" ht="14.25" customHeight="1" x14ac:dyDescent="0.3"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</row>
    <row r="810" spans="2:27" ht="14.25" customHeight="1" x14ac:dyDescent="0.3">
      <c r="B810" s="189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</row>
    <row r="811" spans="2:27" ht="14.25" customHeight="1" x14ac:dyDescent="0.3">
      <c r="B811" s="189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</row>
    <row r="812" spans="2:27" ht="14.25" customHeight="1" x14ac:dyDescent="0.3"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</row>
    <row r="813" spans="2:27" ht="14.25" customHeight="1" x14ac:dyDescent="0.3">
      <c r="B813" s="189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</row>
    <row r="814" spans="2:27" ht="14.25" customHeight="1" x14ac:dyDescent="0.3">
      <c r="B814" s="189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</row>
    <row r="815" spans="2:27" ht="14.25" customHeight="1" x14ac:dyDescent="0.3">
      <c r="B815" s="189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</row>
    <row r="816" spans="2:27" ht="14.25" customHeight="1" x14ac:dyDescent="0.3"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</row>
    <row r="817" spans="2:27" ht="14.25" customHeight="1" x14ac:dyDescent="0.3">
      <c r="B817" s="189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  <c r="AA817" s="189"/>
    </row>
    <row r="818" spans="2:27" ht="14.25" customHeight="1" x14ac:dyDescent="0.3">
      <c r="B818" s="189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</row>
    <row r="819" spans="2:27" ht="14.25" customHeight="1" x14ac:dyDescent="0.3">
      <c r="B819" s="189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</row>
    <row r="820" spans="2:27" ht="14.25" customHeight="1" x14ac:dyDescent="0.3"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</row>
    <row r="821" spans="2:27" ht="14.25" customHeight="1" x14ac:dyDescent="0.3">
      <c r="B821" s="189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</row>
    <row r="822" spans="2:27" ht="14.25" customHeight="1" x14ac:dyDescent="0.3"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  <c r="AA822" s="189"/>
    </row>
    <row r="823" spans="2:27" ht="14.25" customHeight="1" x14ac:dyDescent="0.3"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</row>
    <row r="824" spans="2:27" ht="14.25" customHeight="1" x14ac:dyDescent="0.3"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</row>
    <row r="825" spans="2:27" ht="14.25" customHeight="1" x14ac:dyDescent="0.3">
      <c r="B825" s="189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</row>
    <row r="826" spans="2:27" ht="14.25" customHeight="1" x14ac:dyDescent="0.3">
      <c r="B826" s="189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</row>
    <row r="827" spans="2:27" ht="14.25" customHeight="1" x14ac:dyDescent="0.3">
      <c r="B827" s="189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</row>
    <row r="828" spans="2:27" ht="14.25" customHeight="1" x14ac:dyDescent="0.3">
      <c r="B828" s="189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</row>
    <row r="829" spans="2:27" ht="14.25" customHeight="1" x14ac:dyDescent="0.3">
      <c r="B829" s="189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</row>
    <row r="830" spans="2:27" ht="14.25" customHeight="1" x14ac:dyDescent="0.3">
      <c r="B830" s="189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  <c r="AA830" s="189"/>
    </row>
    <row r="831" spans="2:27" ht="14.25" customHeight="1" x14ac:dyDescent="0.3">
      <c r="B831" s="189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</row>
    <row r="832" spans="2:27" ht="14.25" customHeight="1" x14ac:dyDescent="0.3">
      <c r="B832" s="189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</row>
    <row r="833" spans="2:27" ht="14.25" customHeight="1" x14ac:dyDescent="0.3">
      <c r="B833" s="189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</row>
    <row r="834" spans="2:27" ht="14.25" customHeight="1" x14ac:dyDescent="0.3"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</row>
    <row r="835" spans="2:27" ht="14.25" customHeight="1" x14ac:dyDescent="0.3">
      <c r="B835" s="189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</row>
    <row r="836" spans="2:27" ht="14.25" customHeight="1" x14ac:dyDescent="0.3"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  <c r="AA836" s="189"/>
    </row>
    <row r="837" spans="2:27" ht="14.25" customHeight="1" x14ac:dyDescent="0.3">
      <c r="B837" s="189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</row>
    <row r="838" spans="2:27" ht="14.25" customHeight="1" x14ac:dyDescent="0.3"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</row>
    <row r="839" spans="2:27" ht="14.25" customHeight="1" x14ac:dyDescent="0.3">
      <c r="B839" s="189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</row>
    <row r="840" spans="2:27" ht="14.25" customHeight="1" x14ac:dyDescent="0.3">
      <c r="B840" s="189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</row>
    <row r="841" spans="2:27" ht="14.25" customHeight="1" x14ac:dyDescent="0.3">
      <c r="B841" s="189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</row>
    <row r="842" spans="2:27" ht="14.25" customHeight="1" x14ac:dyDescent="0.3"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</row>
    <row r="843" spans="2:27" ht="14.25" customHeight="1" x14ac:dyDescent="0.3">
      <c r="B843" s="189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</row>
    <row r="844" spans="2:27" ht="14.25" customHeight="1" x14ac:dyDescent="0.3">
      <c r="B844" s="189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</row>
    <row r="845" spans="2:27" ht="14.25" customHeight="1" x14ac:dyDescent="0.3">
      <c r="B845" s="189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  <c r="AA845" s="189"/>
    </row>
    <row r="846" spans="2:27" ht="14.25" customHeight="1" x14ac:dyDescent="0.3">
      <c r="B846" s="189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  <c r="AA846" s="189"/>
    </row>
    <row r="847" spans="2:27" ht="14.25" customHeight="1" x14ac:dyDescent="0.3">
      <c r="B847" s="189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  <c r="AA847" s="189"/>
    </row>
    <row r="848" spans="2:27" ht="14.25" customHeight="1" x14ac:dyDescent="0.3"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</row>
    <row r="849" spans="2:27" ht="14.25" customHeight="1" x14ac:dyDescent="0.3">
      <c r="B849" s="189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</row>
    <row r="850" spans="2:27" ht="14.25" customHeight="1" x14ac:dyDescent="0.3">
      <c r="B850" s="189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  <c r="AA850" s="189"/>
    </row>
    <row r="851" spans="2:27" ht="14.25" customHeight="1" x14ac:dyDescent="0.3">
      <c r="B851" s="189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</row>
    <row r="852" spans="2:27" ht="14.25" customHeight="1" x14ac:dyDescent="0.3"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</row>
    <row r="853" spans="2:27" ht="14.25" customHeight="1" x14ac:dyDescent="0.3">
      <c r="B853" s="189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</row>
    <row r="854" spans="2:27" ht="14.25" customHeight="1" x14ac:dyDescent="0.3">
      <c r="B854" s="189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</row>
    <row r="855" spans="2:27" ht="14.25" customHeight="1" x14ac:dyDescent="0.3">
      <c r="B855" s="189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</row>
    <row r="856" spans="2:27" ht="14.25" customHeight="1" x14ac:dyDescent="0.3">
      <c r="B856" s="189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</row>
    <row r="857" spans="2:27" ht="14.25" customHeight="1" x14ac:dyDescent="0.3">
      <c r="B857" s="189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  <c r="AA857" s="189"/>
    </row>
    <row r="858" spans="2:27" ht="14.25" customHeight="1" x14ac:dyDescent="0.3">
      <c r="B858" s="189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  <c r="AA858" s="189"/>
    </row>
    <row r="859" spans="2:27" ht="14.25" customHeight="1" x14ac:dyDescent="0.3">
      <c r="B859" s="189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  <c r="AA859" s="189"/>
    </row>
    <row r="860" spans="2:27" ht="14.25" customHeight="1" x14ac:dyDescent="0.3">
      <c r="B860" s="189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  <c r="AA860" s="189"/>
    </row>
    <row r="861" spans="2:27" ht="14.25" customHeight="1" x14ac:dyDescent="0.3"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</row>
    <row r="862" spans="2:27" ht="14.25" customHeight="1" x14ac:dyDescent="0.3">
      <c r="B862" s="189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</row>
    <row r="863" spans="2:27" ht="14.25" customHeight="1" x14ac:dyDescent="0.3">
      <c r="B863" s="189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</row>
    <row r="864" spans="2:27" ht="14.25" customHeight="1" x14ac:dyDescent="0.3"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  <c r="Z864" s="189"/>
      <c r="AA864" s="189"/>
    </row>
    <row r="865" spans="2:27" ht="14.25" customHeight="1" x14ac:dyDescent="0.3">
      <c r="B865" s="189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</row>
    <row r="866" spans="2:27" ht="14.25" customHeight="1" x14ac:dyDescent="0.3">
      <c r="B866" s="189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</row>
    <row r="867" spans="2:27" ht="14.25" customHeight="1" x14ac:dyDescent="0.3">
      <c r="B867" s="189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</row>
    <row r="868" spans="2:27" ht="14.25" customHeight="1" x14ac:dyDescent="0.3">
      <c r="B868" s="189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</row>
    <row r="869" spans="2:27" ht="14.25" customHeight="1" x14ac:dyDescent="0.3">
      <c r="B869" s="189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</row>
    <row r="870" spans="2:27" ht="14.25" customHeight="1" x14ac:dyDescent="0.3"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</row>
    <row r="871" spans="2:27" ht="14.25" customHeight="1" x14ac:dyDescent="0.3">
      <c r="B871" s="189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</row>
    <row r="872" spans="2:27" ht="14.25" customHeight="1" x14ac:dyDescent="0.3">
      <c r="B872" s="189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  <c r="AA872" s="189"/>
    </row>
    <row r="873" spans="2:27" ht="14.25" customHeight="1" x14ac:dyDescent="0.3">
      <c r="B873" s="189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</row>
    <row r="874" spans="2:27" ht="14.25" customHeight="1" x14ac:dyDescent="0.3"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</row>
    <row r="875" spans="2:27" ht="14.25" customHeight="1" x14ac:dyDescent="0.3">
      <c r="B875" s="189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</row>
    <row r="876" spans="2:27" ht="14.25" customHeight="1" x14ac:dyDescent="0.3">
      <c r="B876" s="189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</row>
    <row r="877" spans="2:27" ht="14.25" customHeight="1" x14ac:dyDescent="0.3">
      <c r="B877" s="189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</row>
    <row r="878" spans="2:27" ht="14.25" customHeight="1" x14ac:dyDescent="0.3">
      <c r="B878" s="189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  <c r="AA878" s="189"/>
    </row>
    <row r="879" spans="2:27" ht="14.25" customHeight="1" x14ac:dyDescent="0.3">
      <c r="B879" s="189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  <c r="AA879" s="189"/>
    </row>
    <row r="880" spans="2:27" ht="14.25" customHeight="1" x14ac:dyDescent="0.3">
      <c r="B880" s="189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  <c r="AA880" s="189"/>
    </row>
    <row r="881" spans="2:27" ht="14.25" customHeight="1" x14ac:dyDescent="0.3">
      <c r="B881" s="189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  <c r="AA881" s="189"/>
    </row>
    <row r="882" spans="2:27" ht="14.25" customHeight="1" x14ac:dyDescent="0.3"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</row>
    <row r="883" spans="2:27" ht="14.25" customHeight="1" x14ac:dyDescent="0.3"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</row>
    <row r="884" spans="2:27" ht="14.25" customHeight="1" x14ac:dyDescent="0.3">
      <c r="B884" s="189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</row>
    <row r="885" spans="2:27" ht="14.25" customHeight="1" x14ac:dyDescent="0.3">
      <c r="B885" s="189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</row>
    <row r="886" spans="2:27" ht="14.25" customHeight="1" x14ac:dyDescent="0.3">
      <c r="B886" s="189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</row>
    <row r="887" spans="2:27" ht="14.25" customHeight="1" x14ac:dyDescent="0.3">
      <c r="B887" s="189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  <c r="AA887" s="189"/>
    </row>
    <row r="888" spans="2:27" ht="14.25" customHeight="1" x14ac:dyDescent="0.3">
      <c r="B888" s="189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</row>
    <row r="889" spans="2:27" ht="14.25" customHeight="1" x14ac:dyDescent="0.3"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</row>
    <row r="890" spans="2:27" ht="14.25" customHeight="1" x14ac:dyDescent="0.3">
      <c r="B890" s="189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</row>
    <row r="891" spans="2:27" ht="14.25" customHeight="1" x14ac:dyDescent="0.3">
      <c r="B891" s="189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</row>
    <row r="892" spans="2:27" ht="14.25" customHeight="1" x14ac:dyDescent="0.3"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  <c r="AA892" s="189"/>
    </row>
    <row r="893" spans="2:27" ht="14.25" customHeight="1" x14ac:dyDescent="0.3">
      <c r="B893" s="189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</row>
    <row r="894" spans="2:27" ht="14.25" customHeight="1" x14ac:dyDescent="0.3">
      <c r="B894" s="189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  <c r="AA894" s="189"/>
    </row>
    <row r="895" spans="2:27" ht="14.25" customHeight="1" x14ac:dyDescent="0.3">
      <c r="B895" s="189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  <c r="AA895" s="189"/>
    </row>
    <row r="896" spans="2:27" ht="14.25" customHeight="1" x14ac:dyDescent="0.3">
      <c r="B896" s="189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  <c r="AA896" s="189"/>
    </row>
    <row r="897" spans="2:27" ht="14.25" customHeight="1" x14ac:dyDescent="0.3"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  <c r="AA897" s="189"/>
    </row>
    <row r="898" spans="2:27" ht="14.25" customHeight="1" x14ac:dyDescent="0.3">
      <c r="B898" s="189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  <c r="AA898" s="189"/>
    </row>
    <row r="899" spans="2:27" ht="14.25" customHeight="1" x14ac:dyDescent="0.3">
      <c r="B899" s="189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  <c r="AA899" s="189"/>
    </row>
    <row r="900" spans="2:27" ht="14.25" customHeight="1" x14ac:dyDescent="0.3"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  <c r="AA900" s="189"/>
    </row>
    <row r="901" spans="2:27" ht="14.25" customHeight="1" x14ac:dyDescent="0.3"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  <c r="AA901" s="189"/>
    </row>
    <row r="902" spans="2:27" ht="14.25" customHeight="1" x14ac:dyDescent="0.3">
      <c r="B902" s="189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  <c r="AA902" s="189"/>
    </row>
    <row r="903" spans="2:27" ht="14.25" customHeight="1" x14ac:dyDescent="0.3">
      <c r="B903" s="189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  <c r="AA903" s="189"/>
    </row>
    <row r="904" spans="2:27" ht="14.25" customHeight="1" x14ac:dyDescent="0.3"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  <c r="AA904" s="189"/>
    </row>
    <row r="905" spans="2:27" ht="14.25" customHeight="1" x14ac:dyDescent="0.3">
      <c r="B905" s="189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  <c r="AA905" s="189"/>
    </row>
    <row r="906" spans="2:27" ht="14.25" customHeight="1" x14ac:dyDescent="0.3">
      <c r="B906" s="189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  <c r="Z906" s="189"/>
      <c r="AA906" s="189"/>
    </row>
    <row r="907" spans="2:27" ht="14.25" customHeight="1" x14ac:dyDescent="0.3">
      <c r="B907" s="189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  <c r="AA907" s="189"/>
    </row>
    <row r="908" spans="2:27" ht="14.25" customHeight="1" x14ac:dyDescent="0.3">
      <c r="B908" s="189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  <c r="AA908" s="189"/>
    </row>
    <row r="909" spans="2:27" ht="14.25" customHeight="1" x14ac:dyDescent="0.3">
      <c r="B909" s="189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  <c r="AA909" s="189"/>
    </row>
    <row r="910" spans="2:27" ht="14.25" customHeight="1" x14ac:dyDescent="0.3"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  <c r="AA910" s="189"/>
    </row>
    <row r="911" spans="2:27" ht="14.25" customHeight="1" x14ac:dyDescent="0.3">
      <c r="B911" s="189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  <c r="AA911" s="189"/>
    </row>
    <row r="912" spans="2:27" ht="14.25" customHeight="1" x14ac:dyDescent="0.3">
      <c r="B912" s="189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  <c r="AA912" s="189"/>
    </row>
    <row r="913" spans="2:27" ht="14.25" customHeight="1" x14ac:dyDescent="0.3">
      <c r="B913" s="189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  <c r="AA913" s="189"/>
    </row>
    <row r="914" spans="2:27" ht="14.25" customHeight="1" x14ac:dyDescent="0.3">
      <c r="B914" s="189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  <c r="AA914" s="189"/>
    </row>
    <row r="915" spans="2:27" ht="14.25" customHeight="1" x14ac:dyDescent="0.3">
      <c r="B915" s="189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  <c r="AA915" s="189"/>
    </row>
    <row r="916" spans="2:27" ht="14.25" customHeight="1" x14ac:dyDescent="0.3">
      <c r="B916" s="189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  <c r="AA916" s="189"/>
    </row>
    <row r="917" spans="2:27" ht="14.25" customHeight="1" x14ac:dyDescent="0.3">
      <c r="B917" s="189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  <c r="AA917" s="189"/>
    </row>
    <row r="918" spans="2:27" ht="14.25" customHeight="1" x14ac:dyDescent="0.3">
      <c r="B918" s="189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  <c r="AA918" s="189"/>
    </row>
    <row r="919" spans="2:27" ht="14.25" customHeight="1" x14ac:dyDescent="0.3"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  <c r="AA919" s="189"/>
    </row>
    <row r="920" spans="2:27" ht="14.25" customHeight="1" x14ac:dyDescent="0.3">
      <c r="B920" s="189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  <c r="AA920" s="189"/>
    </row>
    <row r="921" spans="2:27" ht="14.25" customHeight="1" x14ac:dyDescent="0.3"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  <c r="AA921" s="189"/>
    </row>
    <row r="922" spans="2:27" ht="14.25" customHeight="1" x14ac:dyDescent="0.3"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  <c r="AA922" s="189"/>
    </row>
    <row r="923" spans="2:27" ht="14.25" customHeight="1" x14ac:dyDescent="0.3">
      <c r="B923" s="189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  <c r="AA923" s="189"/>
    </row>
    <row r="924" spans="2:27" ht="14.25" customHeight="1" x14ac:dyDescent="0.3">
      <c r="B924" s="189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  <c r="AA924" s="189"/>
    </row>
    <row r="925" spans="2:27" ht="14.25" customHeight="1" x14ac:dyDescent="0.3">
      <c r="B925" s="189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  <c r="AA925" s="189"/>
    </row>
    <row r="926" spans="2:27" ht="14.25" customHeight="1" x14ac:dyDescent="0.3">
      <c r="B926" s="189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  <c r="AA926" s="189"/>
    </row>
    <row r="927" spans="2:27" ht="14.25" customHeight="1" x14ac:dyDescent="0.3"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  <c r="AA927" s="189"/>
    </row>
    <row r="928" spans="2:27" ht="14.25" customHeight="1" x14ac:dyDescent="0.3">
      <c r="B928" s="189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  <c r="AA928" s="189"/>
    </row>
    <row r="929" spans="2:27" ht="14.25" customHeight="1" x14ac:dyDescent="0.3">
      <c r="B929" s="189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  <c r="AA929" s="189"/>
    </row>
    <row r="930" spans="2:27" ht="14.25" customHeight="1" x14ac:dyDescent="0.3">
      <c r="B930" s="189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  <c r="AA930" s="189"/>
    </row>
    <row r="931" spans="2:27" ht="14.25" customHeight="1" x14ac:dyDescent="0.3">
      <c r="B931" s="189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  <c r="AA931" s="189"/>
    </row>
    <row r="932" spans="2:27" ht="14.25" customHeight="1" x14ac:dyDescent="0.3">
      <c r="B932" s="189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  <c r="AA932" s="189"/>
    </row>
    <row r="933" spans="2:27" ht="14.25" customHeight="1" x14ac:dyDescent="0.3">
      <c r="B933" s="189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  <c r="AA933" s="189"/>
    </row>
    <row r="934" spans="2:27" ht="14.25" customHeight="1" x14ac:dyDescent="0.3"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  <c r="AA934" s="189"/>
    </row>
    <row r="935" spans="2:27" ht="14.25" customHeight="1" x14ac:dyDescent="0.3">
      <c r="B935" s="189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  <c r="AA935" s="189"/>
    </row>
    <row r="936" spans="2:27" ht="14.25" customHeight="1" x14ac:dyDescent="0.3">
      <c r="B936" s="189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  <c r="AA936" s="189"/>
    </row>
    <row r="937" spans="2:27" ht="14.25" customHeight="1" x14ac:dyDescent="0.3">
      <c r="B937" s="189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  <c r="AA937" s="189"/>
    </row>
    <row r="938" spans="2:27" ht="14.25" customHeight="1" x14ac:dyDescent="0.3">
      <c r="B938" s="189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  <c r="AA938" s="189"/>
    </row>
    <row r="939" spans="2:27" ht="14.25" customHeight="1" x14ac:dyDescent="0.3"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  <c r="AA939" s="189"/>
    </row>
    <row r="940" spans="2:27" ht="14.25" customHeight="1" x14ac:dyDescent="0.3">
      <c r="B940" s="189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  <c r="AA940" s="189"/>
    </row>
    <row r="941" spans="2:27" ht="14.25" customHeight="1" x14ac:dyDescent="0.3">
      <c r="B941" s="189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  <c r="AA941" s="189"/>
    </row>
    <row r="942" spans="2:27" ht="14.25" customHeight="1" x14ac:dyDescent="0.3">
      <c r="B942" s="189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  <c r="AA942" s="189"/>
    </row>
    <row r="943" spans="2:27" ht="14.25" customHeight="1" x14ac:dyDescent="0.3">
      <c r="B943" s="189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  <c r="AA943" s="189"/>
    </row>
    <row r="944" spans="2:27" ht="14.25" customHeight="1" x14ac:dyDescent="0.3">
      <c r="B944" s="189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  <c r="AA944" s="189"/>
    </row>
    <row r="945" spans="2:27" ht="14.25" customHeight="1" x14ac:dyDescent="0.3">
      <c r="B945" s="189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  <c r="AA945" s="189"/>
    </row>
    <row r="946" spans="2:27" ht="14.25" customHeight="1" x14ac:dyDescent="0.3">
      <c r="B946" s="189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  <c r="AA946" s="189"/>
    </row>
    <row r="947" spans="2:27" ht="14.25" customHeight="1" x14ac:dyDescent="0.3">
      <c r="B947" s="189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  <c r="AA947" s="189"/>
    </row>
    <row r="948" spans="2:27" ht="14.25" customHeight="1" x14ac:dyDescent="0.3">
      <c r="B948" s="189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  <c r="AA948" s="189"/>
    </row>
    <row r="949" spans="2:27" ht="14.25" customHeight="1" x14ac:dyDescent="0.3"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  <c r="AA949" s="189"/>
    </row>
    <row r="950" spans="2:27" ht="14.25" customHeight="1" x14ac:dyDescent="0.3">
      <c r="B950" s="189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  <c r="AA950" s="189"/>
    </row>
    <row r="951" spans="2:27" ht="14.25" customHeight="1" x14ac:dyDescent="0.3"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  <c r="AA951" s="189"/>
    </row>
    <row r="952" spans="2:27" ht="14.25" customHeight="1" x14ac:dyDescent="0.3"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  <c r="AA952" s="189"/>
    </row>
    <row r="953" spans="2:27" ht="14.25" customHeight="1" x14ac:dyDescent="0.3">
      <c r="B953" s="189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  <c r="AA953" s="189"/>
    </row>
    <row r="954" spans="2:27" ht="14.25" customHeight="1" x14ac:dyDescent="0.3">
      <c r="B954" s="189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  <c r="AA954" s="189"/>
    </row>
    <row r="955" spans="2:27" ht="14.25" customHeight="1" x14ac:dyDescent="0.3">
      <c r="B955" s="189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  <c r="AA955" s="189"/>
    </row>
    <row r="956" spans="2:27" ht="14.25" customHeight="1" x14ac:dyDescent="0.3">
      <c r="B956" s="189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  <c r="AA956" s="189"/>
    </row>
    <row r="957" spans="2:27" ht="14.25" customHeight="1" x14ac:dyDescent="0.3"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  <c r="AA957" s="189"/>
    </row>
    <row r="958" spans="2:27" ht="14.25" customHeight="1" x14ac:dyDescent="0.3">
      <c r="B958" s="189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  <c r="AA958" s="189"/>
    </row>
    <row r="959" spans="2:27" ht="14.25" customHeight="1" x14ac:dyDescent="0.3"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  <c r="AA959" s="189"/>
    </row>
    <row r="960" spans="2:27" ht="14.25" customHeight="1" x14ac:dyDescent="0.3"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  <c r="AA960" s="189"/>
    </row>
    <row r="961" spans="2:27" ht="14.25" customHeight="1" x14ac:dyDescent="0.3"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  <c r="AA961" s="189"/>
    </row>
    <row r="962" spans="2:27" ht="14.25" customHeight="1" x14ac:dyDescent="0.3">
      <c r="B962" s="189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  <c r="AA962" s="189"/>
    </row>
    <row r="963" spans="2:27" ht="14.25" customHeight="1" x14ac:dyDescent="0.3"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  <c r="AA963" s="189"/>
    </row>
    <row r="964" spans="2:27" ht="14.25" customHeight="1" x14ac:dyDescent="0.3"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  <c r="AA964" s="189"/>
    </row>
    <row r="965" spans="2:27" ht="14.25" customHeight="1" x14ac:dyDescent="0.3">
      <c r="B965" s="189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  <c r="AA965" s="189"/>
    </row>
    <row r="966" spans="2:27" ht="14.25" customHeight="1" x14ac:dyDescent="0.3">
      <c r="B966" s="189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  <c r="AA966" s="189"/>
    </row>
    <row r="967" spans="2:27" ht="14.25" customHeight="1" x14ac:dyDescent="0.3"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  <c r="AA967" s="189"/>
    </row>
    <row r="968" spans="2:27" ht="14.25" customHeight="1" x14ac:dyDescent="0.3">
      <c r="B968" s="189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  <c r="AA968" s="189"/>
    </row>
    <row r="969" spans="2:27" ht="14.25" customHeight="1" x14ac:dyDescent="0.3"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  <c r="AA969" s="189"/>
    </row>
    <row r="970" spans="2:27" ht="14.25" customHeight="1" x14ac:dyDescent="0.3">
      <c r="B970" s="189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  <c r="AA970" s="189"/>
    </row>
    <row r="971" spans="2:27" ht="14.25" customHeight="1" x14ac:dyDescent="0.3"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  <c r="AA971" s="189"/>
    </row>
    <row r="972" spans="2:27" ht="14.25" customHeight="1" x14ac:dyDescent="0.3">
      <c r="B972" s="189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  <c r="AA972" s="189"/>
    </row>
    <row r="973" spans="2:27" ht="14.25" customHeight="1" x14ac:dyDescent="0.3"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  <c r="AA973" s="189"/>
    </row>
    <row r="974" spans="2:27" ht="14.25" customHeight="1" x14ac:dyDescent="0.3">
      <c r="B974" s="189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  <c r="AA974" s="189"/>
    </row>
    <row r="975" spans="2:27" ht="14.25" customHeight="1" x14ac:dyDescent="0.3">
      <c r="B975" s="189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  <c r="AA975" s="189"/>
    </row>
    <row r="976" spans="2:27" ht="14.25" customHeight="1" x14ac:dyDescent="0.3">
      <c r="B976" s="189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  <c r="AA976" s="189"/>
    </row>
    <row r="977" spans="2:27" ht="14.25" customHeight="1" x14ac:dyDescent="0.3"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  <c r="AA977" s="189"/>
    </row>
    <row r="978" spans="2:27" ht="14.25" customHeight="1" x14ac:dyDescent="0.3">
      <c r="B978" s="189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  <c r="AA978" s="189"/>
    </row>
    <row r="979" spans="2:27" ht="14.25" customHeight="1" x14ac:dyDescent="0.3"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  <c r="Z979" s="189"/>
      <c r="AA979" s="189"/>
    </row>
    <row r="980" spans="2:27" ht="14.25" customHeight="1" x14ac:dyDescent="0.3">
      <c r="B980" s="189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  <c r="AA980" s="189"/>
    </row>
    <row r="981" spans="2:27" ht="14.25" customHeight="1" x14ac:dyDescent="0.3">
      <c r="B981" s="189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  <c r="AA981" s="189"/>
    </row>
    <row r="982" spans="2:27" ht="14.25" customHeight="1" x14ac:dyDescent="0.3"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  <c r="AA982" s="189"/>
    </row>
    <row r="983" spans="2:27" ht="14.25" customHeight="1" x14ac:dyDescent="0.3"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  <c r="AA983" s="189"/>
    </row>
    <row r="984" spans="2:27" ht="14.25" customHeight="1" x14ac:dyDescent="0.3">
      <c r="B984" s="189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  <c r="AA984" s="189"/>
    </row>
    <row r="985" spans="2:27" ht="14.25" customHeight="1" x14ac:dyDescent="0.3">
      <c r="B985" s="189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  <c r="AA985" s="189"/>
    </row>
    <row r="986" spans="2:27" ht="14.25" customHeight="1" x14ac:dyDescent="0.3"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  <c r="AA986" s="189"/>
    </row>
    <row r="987" spans="2:27" ht="14.25" customHeight="1" x14ac:dyDescent="0.3"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  <c r="AA987" s="189"/>
    </row>
    <row r="988" spans="2:27" ht="14.25" customHeight="1" x14ac:dyDescent="0.3"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  <c r="AA988" s="189"/>
    </row>
    <row r="989" spans="2:27" ht="14.25" customHeight="1" x14ac:dyDescent="0.3">
      <c r="B989" s="189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  <c r="AA989" s="189"/>
    </row>
    <row r="990" spans="2:27" ht="14.25" customHeight="1" x14ac:dyDescent="0.3"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  <c r="AA990" s="189"/>
    </row>
    <row r="991" spans="2:27" ht="14.25" customHeight="1" x14ac:dyDescent="0.3"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  <c r="AA991" s="189"/>
    </row>
    <row r="992" spans="2:27" ht="14.25" customHeight="1" x14ac:dyDescent="0.3"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  <c r="AA992" s="189"/>
    </row>
    <row r="993" spans="2:27" ht="14.25" customHeight="1" x14ac:dyDescent="0.3"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  <c r="AA993" s="189"/>
    </row>
    <row r="994" spans="2:27" ht="14.25" customHeight="1" x14ac:dyDescent="0.3"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  <c r="AA994" s="189"/>
    </row>
    <row r="995" spans="2:27" ht="14.25" customHeight="1" x14ac:dyDescent="0.3">
      <c r="B995" s="189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  <c r="AA995" s="189"/>
    </row>
    <row r="996" spans="2:27" ht="14.25" customHeight="1" x14ac:dyDescent="0.3">
      <c r="B996" s="189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</row>
    <row r="997" spans="2:27" ht="14.25" customHeight="1" x14ac:dyDescent="0.3">
      <c r="B997" s="189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</row>
    <row r="998" spans="2:27" ht="14.25" customHeight="1" x14ac:dyDescent="0.3">
      <c r="B998" s="189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  <c r="AA998" s="189"/>
    </row>
    <row r="999" spans="2:27" ht="14.25" customHeight="1" x14ac:dyDescent="0.3">
      <c r="B999" s="189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  <c r="AA999" s="189"/>
    </row>
    <row r="1000" spans="2:27" ht="14.25" customHeight="1" x14ac:dyDescent="0.3">
      <c r="B1000" s="189"/>
      <c r="C1000" s="189"/>
      <c r="D1000" s="189"/>
      <c r="E1000" s="189"/>
      <c r="F1000" s="189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  <c r="AA1000" s="189"/>
    </row>
    <row r="1001" spans="2:27" ht="14.25" customHeight="1" x14ac:dyDescent="0.3">
      <c r="B1001" s="189"/>
      <c r="C1001" s="189"/>
      <c r="D1001" s="189"/>
      <c r="E1001" s="189"/>
      <c r="F1001" s="189"/>
      <c r="G1001" s="189"/>
      <c r="H1001" s="189"/>
      <c r="I1001" s="189"/>
      <c r="J1001" s="189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  <c r="AA1001" s="189"/>
    </row>
  </sheetData>
  <mergeCells count="2">
    <mergeCell ref="F13:G13"/>
    <mergeCell ref="K13:L13"/>
  </mergeCells>
  <pageMargins left="0.53" right="0.7" top="0.75" bottom="0.75" header="0" footer="0"/>
  <pageSetup paperSize="9"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2:AA1000"/>
  <sheetViews>
    <sheetView showGridLines="0" workbookViewId="0">
      <selection sqref="A1:XFD1"/>
    </sheetView>
  </sheetViews>
  <sheetFormatPr baseColWidth="10" defaultColWidth="14.44140625" defaultRowHeight="15" customHeight="1" x14ac:dyDescent="0.3"/>
  <cols>
    <col min="1" max="1" width="14.44140625" style="184"/>
    <col min="2" max="2" width="7.33203125" style="184" customWidth="1"/>
    <col min="3" max="3" width="42.6640625" style="184" customWidth="1"/>
    <col min="4" max="4" width="11.88671875" style="184" customWidth="1"/>
    <col min="5" max="5" width="12.6640625" style="184" customWidth="1"/>
    <col min="6" max="15" width="11.44140625" style="184" customWidth="1"/>
    <col min="16" max="16" width="15.5546875" style="184" customWidth="1"/>
    <col min="17" max="17" width="14.44140625" style="184" customWidth="1"/>
    <col min="18" max="18" width="15.6640625" style="184" customWidth="1"/>
    <col min="19" max="20" width="10.6640625" style="184" customWidth="1"/>
    <col min="21" max="27" width="11.44140625" style="184" customWidth="1"/>
    <col min="28" max="16384" width="14.44140625" style="184"/>
  </cols>
  <sheetData>
    <row r="2" spans="2:27" ht="14.25" customHeight="1" x14ac:dyDescent="0.3">
      <c r="B2" s="201"/>
      <c r="C2" s="189"/>
      <c r="D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</row>
    <row r="3" spans="2:27" ht="20.25" customHeight="1" x14ac:dyDescent="0.3">
      <c r="B3" s="201"/>
      <c r="C3" s="189"/>
      <c r="D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</row>
    <row r="4" spans="2:27" ht="26.25" customHeight="1" x14ac:dyDescent="0.3">
      <c r="B4" s="201"/>
      <c r="C4" s="202" t="str">
        <f>+'Datos de la empresa'!$C$6</f>
        <v>Nombre empresa</v>
      </c>
      <c r="D4" s="137"/>
      <c r="E4" s="189"/>
      <c r="F4" s="40"/>
      <c r="G4" s="93"/>
      <c r="H4" s="93"/>
      <c r="I4" s="189"/>
      <c r="J4" s="41"/>
      <c r="K4" s="41"/>
      <c r="L4" s="41"/>
      <c r="M4" s="41"/>
      <c r="N4" s="41"/>
      <c r="O4" s="42" t="s">
        <v>51</v>
      </c>
      <c r="P4" s="189"/>
      <c r="Q4" s="43">
        <f>+'Datos de la empresa'!$C$7</f>
        <v>2024</v>
      </c>
      <c r="R4" s="44"/>
      <c r="S4" s="44"/>
      <c r="T4" s="44"/>
      <c r="U4" s="189"/>
      <c r="V4" s="189"/>
      <c r="W4" s="189"/>
      <c r="X4" s="189"/>
      <c r="Y4" s="189"/>
      <c r="Z4" s="189"/>
      <c r="AA4" s="189"/>
    </row>
    <row r="5" spans="2:27" ht="8.25" customHeight="1" x14ac:dyDescent="0.3">
      <c r="B5" s="201"/>
      <c r="C5" s="137"/>
      <c r="D5" s="137"/>
      <c r="E5" s="189"/>
      <c r="F5" s="40"/>
      <c r="G5" s="93"/>
      <c r="H5" s="93"/>
      <c r="I5" s="189"/>
      <c r="J5" s="41"/>
      <c r="K5" s="41"/>
      <c r="L5" s="41"/>
      <c r="M5" s="41"/>
      <c r="N5" s="41"/>
      <c r="O5" s="41"/>
      <c r="P5" s="45"/>
      <c r="Q5" s="46"/>
      <c r="R5" s="44"/>
      <c r="S5" s="44"/>
      <c r="T5" s="44"/>
      <c r="U5" s="189"/>
      <c r="V5" s="189"/>
      <c r="W5" s="189"/>
      <c r="X5" s="189"/>
      <c r="Y5" s="189"/>
      <c r="Z5" s="189"/>
      <c r="AA5" s="189"/>
    </row>
    <row r="6" spans="2:27" ht="34.5" customHeight="1" x14ac:dyDescent="0.3">
      <c r="B6" s="201"/>
      <c r="C6" s="251" t="s">
        <v>52</v>
      </c>
      <c r="D6" s="247"/>
      <c r="E6" s="203" t="s">
        <v>53</v>
      </c>
      <c r="F6" s="203" t="s">
        <v>54</v>
      </c>
      <c r="G6" s="203" t="s">
        <v>55</v>
      </c>
      <c r="H6" s="203" t="s">
        <v>56</v>
      </c>
      <c r="I6" s="203" t="s">
        <v>57</v>
      </c>
      <c r="J6" s="203" t="s">
        <v>58</v>
      </c>
      <c r="K6" s="203" t="s">
        <v>59</v>
      </c>
      <c r="L6" s="203" t="s">
        <v>60</v>
      </c>
      <c r="M6" s="203" t="s">
        <v>61</v>
      </c>
      <c r="N6" s="203" t="s">
        <v>62</v>
      </c>
      <c r="O6" s="203" t="s">
        <v>63</v>
      </c>
      <c r="P6" s="203" t="s">
        <v>64</v>
      </c>
      <c r="Q6" s="203" t="s">
        <v>65</v>
      </c>
      <c r="R6" s="186"/>
      <c r="S6" s="186"/>
      <c r="T6" s="186"/>
      <c r="U6" s="186"/>
      <c r="V6" s="189"/>
      <c r="W6" s="189"/>
      <c r="X6" s="189"/>
      <c r="Y6" s="189"/>
      <c r="Z6" s="189"/>
      <c r="AA6" s="189"/>
    </row>
    <row r="7" spans="2:27" ht="14.25" customHeight="1" x14ac:dyDescent="0.3">
      <c r="B7" s="201" t="s">
        <v>66</v>
      </c>
      <c r="C7" s="47"/>
      <c r="D7" s="47"/>
      <c r="E7" s="47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204"/>
      <c r="R7" s="49"/>
      <c r="S7" s="186"/>
      <c r="T7" s="186"/>
      <c r="U7" s="186"/>
      <c r="V7" s="189"/>
      <c r="W7" s="189"/>
      <c r="X7" s="189"/>
      <c r="Y7" s="189"/>
      <c r="Z7" s="189"/>
      <c r="AA7" s="189"/>
    </row>
    <row r="8" spans="2:27" ht="14.25" customHeight="1" x14ac:dyDescent="0.3">
      <c r="B8" s="205" t="s">
        <v>67</v>
      </c>
      <c r="C8" s="50" t="s">
        <v>68</v>
      </c>
      <c r="D8" s="51"/>
      <c r="E8" s="52">
        <f t="shared" ref="E8:P8" si="0">SUM(E9:E10)</f>
        <v>0</v>
      </c>
      <c r="F8" s="52">
        <f t="shared" si="0"/>
        <v>0</v>
      </c>
      <c r="G8" s="52">
        <f t="shared" si="0"/>
        <v>0</v>
      </c>
      <c r="H8" s="52">
        <f t="shared" si="0"/>
        <v>0</v>
      </c>
      <c r="I8" s="52">
        <f t="shared" si="0"/>
        <v>0</v>
      </c>
      <c r="J8" s="52">
        <f t="shared" si="0"/>
        <v>0</v>
      </c>
      <c r="K8" s="52">
        <f t="shared" si="0"/>
        <v>0</v>
      </c>
      <c r="L8" s="52">
        <f t="shared" si="0"/>
        <v>0</v>
      </c>
      <c r="M8" s="52">
        <f t="shared" si="0"/>
        <v>0</v>
      </c>
      <c r="N8" s="52">
        <f t="shared" si="0"/>
        <v>0</v>
      </c>
      <c r="O8" s="52">
        <f t="shared" si="0"/>
        <v>0</v>
      </c>
      <c r="P8" s="52">
        <f t="shared" si="0"/>
        <v>0</v>
      </c>
      <c r="Q8" s="206">
        <f t="shared" ref="Q8:Q10" si="1">SUM(E8:P8)</f>
        <v>0</v>
      </c>
      <c r="R8" s="53" t="e">
        <f t="shared" ref="R8:R10" si="2">+Q8/$Q$8</f>
        <v>#DIV/0!</v>
      </c>
      <c r="S8" s="207"/>
      <c r="T8" s="186"/>
      <c r="U8" s="186"/>
      <c r="V8" s="189"/>
      <c r="W8" s="189"/>
      <c r="X8" s="189"/>
      <c r="Y8" s="189"/>
      <c r="Z8" s="189"/>
      <c r="AA8" s="189"/>
    </row>
    <row r="9" spans="2:27" ht="14.25" customHeight="1" x14ac:dyDescent="0.3">
      <c r="B9" s="205" t="s">
        <v>67</v>
      </c>
      <c r="C9" s="54" t="s">
        <v>69</v>
      </c>
      <c r="D9" s="55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208">
        <f t="shared" si="1"/>
        <v>0</v>
      </c>
      <c r="R9" s="57" t="e">
        <f t="shared" si="2"/>
        <v>#DIV/0!</v>
      </c>
      <c r="S9" s="186"/>
      <c r="T9" s="186"/>
      <c r="U9" s="186"/>
      <c r="V9" s="189"/>
      <c r="W9" s="189"/>
      <c r="X9" s="189"/>
      <c r="Y9" s="189"/>
      <c r="Z9" s="189"/>
      <c r="AA9" s="189"/>
    </row>
    <row r="10" spans="2:27" ht="14.25" customHeight="1" x14ac:dyDescent="0.3">
      <c r="B10" s="205" t="s">
        <v>67</v>
      </c>
      <c r="C10" s="58" t="s">
        <v>70</v>
      </c>
      <c r="D10" s="59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209">
        <f t="shared" si="1"/>
        <v>0</v>
      </c>
      <c r="R10" s="57" t="e">
        <f t="shared" si="2"/>
        <v>#DIV/0!</v>
      </c>
      <c r="S10" s="186"/>
      <c r="T10" s="186"/>
      <c r="U10" s="186"/>
      <c r="V10" s="189"/>
      <c r="W10" s="189"/>
      <c r="X10" s="189"/>
      <c r="Y10" s="189"/>
      <c r="Z10" s="189"/>
      <c r="AA10" s="189"/>
    </row>
    <row r="11" spans="2:27" ht="14.25" customHeight="1" x14ac:dyDescent="0.3">
      <c r="B11" s="205"/>
      <c r="C11" s="47"/>
      <c r="D11" s="47"/>
      <c r="E11" s="47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210"/>
      <c r="R11" s="61"/>
      <c r="S11" s="186"/>
      <c r="T11" s="186"/>
      <c r="U11" s="186"/>
      <c r="V11" s="189"/>
      <c r="W11" s="189"/>
      <c r="X11" s="189"/>
      <c r="Y11" s="189"/>
      <c r="Z11" s="189"/>
      <c r="AA11" s="189"/>
    </row>
    <row r="12" spans="2:27" ht="14.25" customHeight="1" x14ac:dyDescent="0.3">
      <c r="B12" s="205"/>
      <c r="C12" s="50" t="s">
        <v>71</v>
      </c>
      <c r="D12" s="62" t="s">
        <v>72</v>
      </c>
      <c r="E12" s="63">
        <f t="shared" ref="E12:P12" si="3">SUM(E13:E15)</f>
        <v>0</v>
      </c>
      <c r="F12" s="63">
        <f t="shared" si="3"/>
        <v>0</v>
      </c>
      <c r="G12" s="63">
        <f t="shared" si="3"/>
        <v>0</v>
      </c>
      <c r="H12" s="63">
        <f t="shared" si="3"/>
        <v>0</v>
      </c>
      <c r="I12" s="63">
        <f t="shared" si="3"/>
        <v>0</v>
      </c>
      <c r="J12" s="63">
        <f t="shared" si="3"/>
        <v>0</v>
      </c>
      <c r="K12" s="63">
        <f t="shared" si="3"/>
        <v>0</v>
      </c>
      <c r="L12" s="63">
        <f t="shared" si="3"/>
        <v>0</v>
      </c>
      <c r="M12" s="63">
        <f t="shared" si="3"/>
        <v>0</v>
      </c>
      <c r="N12" s="63">
        <f t="shared" si="3"/>
        <v>0</v>
      </c>
      <c r="O12" s="63">
        <f t="shared" si="3"/>
        <v>0</v>
      </c>
      <c r="P12" s="63">
        <f t="shared" si="3"/>
        <v>0</v>
      </c>
      <c r="Q12" s="206">
        <f t="shared" ref="Q12:Q15" si="4">SUM(E12:P12)</f>
        <v>0</v>
      </c>
      <c r="R12" s="53" t="e">
        <f t="shared" ref="R12:R15" si="5">+Q12/$Q$8</f>
        <v>#DIV/0!</v>
      </c>
      <c r="S12" s="186"/>
      <c r="T12" s="186"/>
      <c r="U12" s="186"/>
      <c r="V12" s="189"/>
      <c r="W12" s="189"/>
      <c r="X12" s="189"/>
      <c r="Y12" s="189"/>
      <c r="Z12" s="189"/>
      <c r="AA12" s="189"/>
    </row>
    <row r="13" spans="2:27" ht="14.25" customHeight="1" x14ac:dyDescent="0.3">
      <c r="B13" s="211" t="s">
        <v>73</v>
      </c>
      <c r="C13" s="54" t="s">
        <v>74</v>
      </c>
      <c r="D13" s="64"/>
      <c r="E13" s="65">
        <f t="shared" ref="E13:P13" si="6">-$D13*E9</f>
        <v>0</v>
      </c>
      <c r="F13" s="65">
        <f t="shared" si="6"/>
        <v>0</v>
      </c>
      <c r="G13" s="65">
        <f t="shared" si="6"/>
        <v>0</v>
      </c>
      <c r="H13" s="65">
        <f t="shared" si="6"/>
        <v>0</v>
      </c>
      <c r="I13" s="65">
        <f t="shared" si="6"/>
        <v>0</v>
      </c>
      <c r="J13" s="65">
        <f t="shared" si="6"/>
        <v>0</v>
      </c>
      <c r="K13" s="65">
        <f t="shared" si="6"/>
        <v>0</v>
      </c>
      <c r="L13" s="65">
        <f t="shared" si="6"/>
        <v>0</v>
      </c>
      <c r="M13" s="65">
        <f t="shared" si="6"/>
        <v>0</v>
      </c>
      <c r="N13" s="65">
        <f t="shared" si="6"/>
        <v>0</v>
      </c>
      <c r="O13" s="65">
        <f t="shared" si="6"/>
        <v>0</v>
      </c>
      <c r="P13" s="66">
        <f t="shared" si="6"/>
        <v>0</v>
      </c>
      <c r="Q13" s="208">
        <f t="shared" si="4"/>
        <v>0</v>
      </c>
      <c r="R13" s="57" t="e">
        <f t="shared" si="5"/>
        <v>#DIV/0!</v>
      </c>
      <c r="S13" s="186"/>
      <c r="T13" s="186"/>
      <c r="U13" s="186"/>
      <c r="V13" s="189"/>
      <c r="W13" s="189"/>
      <c r="X13" s="189"/>
      <c r="Y13" s="189"/>
      <c r="Z13" s="189"/>
      <c r="AA13" s="189"/>
    </row>
    <row r="14" spans="2:27" ht="14.25" customHeight="1" x14ac:dyDescent="0.3">
      <c r="B14" s="211" t="s">
        <v>73</v>
      </c>
      <c r="C14" s="67" t="s">
        <v>75</v>
      </c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70"/>
      <c r="Q14" s="212">
        <f t="shared" si="4"/>
        <v>0</v>
      </c>
      <c r="R14" s="57" t="e">
        <f t="shared" si="5"/>
        <v>#DIV/0!</v>
      </c>
      <c r="S14" s="186"/>
      <c r="T14" s="186"/>
      <c r="U14" s="186"/>
      <c r="V14" s="189"/>
      <c r="W14" s="189"/>
      <c r="X14" s="189"/>
      <c r="Y14" s="189"/>
      <c r="Z14" s="189"/>
      <c r="AA14" s="189"/>
    </row>
    <row r="15" spans="2:27" ht="14.25" customHeight="1" x14ac:dyDescent="0.3">
      <c r="B15" s="211" t="s">
        <v>73</v>
      </c>
      <c r="C15" s="58"/>
      <c r="D15" s="71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3"/>
      <c r="Q15" s="209">
        <f t="shared" si="4"/>
        <v>0</v>
      </c>
      <c r="R15" s="57" t="e">
        <f t="shared" si="5"/>
        <v>#DIV/0!</v>
      </c>
      <c r="S15" s="186"/>
      <c r="T15" s="186"/>
      <c r="U15" s="186"/>
      <c r="V15" s="189"/>
      <c r="W15" s="189"/>
      <c r="X15" s="189"/>
      <c r="Y15" s="189"/>
      <c r="Z15" s="189"/>
      <c r="AA15" s="189"/>
    </row>
    <row r="16" spans="2:27" ht="14.25" customHeight="1" x14ac:dyDescent="0.3">
      <c r="B16" s="205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213"/>
      <c r="R16" s="61"/>
      <c r="S16" s="186"/>
      <c r="T16" s="186"/>
      <c r="U16" s="186"/>
      <c r="V16" s="189"/>
      <c r="W16" s="189"/>
      <c r="X16" s="189"/>
      <c r="Y16" s="189"/>
      <c r="Z16" s="189"/>
      <c r="AA16" s="189"/>
    </row>
    <row r="17" spans="2:27" ht="14.25" customHeight="1" x14ac:dyDescent="0.3">
      <c r="B17" s="205"/>
      <c r="C17" s="50" t="s">
        <v>76</v>
      </c>
      <c r="D17" s="51"/>
      <c r="E17" s="63">
        <f t="shared" ref="E17:P17" si="7">SUM(E18:E22)</f>
        <v>0</v>
      </c>
      <c r="F17" s="63">
        <f t="shared" si="7"/>
        <v>0</v>
      </c>
      <c r="G17" s="63">
        <f t="shared" si="7"/>
        <v>0</v>
      </c>
      <c r="H17" s="63">
        <f t="shared" si="7"/>
        <v>0</v>
      </c>
      <c r="I17" s="63">
        <f t="shared" si="7"/>
        <v>0</v>
      </c>
      <c r="J17" s="63">
        <f t="shared" si="7"/>
        <v>0</v>
      </c>
      <c r="K17" s="63">
        <f t="shared" si="7"/>
        <v>0</v>
      </c>
      <c r="L17" s="63">
        <f t="shared" si="7"/>
        <v>0</v>
      </c>
      <c r="M17" s="63">
        <f t="shared" si="7"/>
        <v>0</v>
      </c>
      <c r="N17" s="63">
        <f t="shared" si="7"/>
        <v>0</v>
      </c>
      <c r="O17" s="63">
        <f t="shared" si="7"/>
        <v>0</v>
      </c>
      <c r="P17" s="74">
        <f t="shared" si="7"/>
        <v>0</v>
      </c>
      <c r="Q17" s="206">
        <f t="shared" ref="Q17:Q22" si="8">SUM(E17:P17)</f>
        <v>0</v>
      </c>
      <c r="R17" s="53" t="e">
        <f t="shared" ref="R17:R22" si="9">+Q17/$Q$8</f>
        <v>#DIV/0!</v>
      </c>
      <c r="S17" s="186"/>
      <c r="T17" s="186"/>
      <c r="U17" s="186"/>
      <c r="V17" s="189"/>
      <c r="W17" s="189"/>
      <c r="X17" s="189"/>
      <c r="Y17" s="189"/>
      <c r="Z17" s="189"/>
      <c r="AA17" s="189"/>
    </row>
    <row r="18" spans="2:27" ht="14.25" customHeight="1" x14ac:dyDescent="0.3">
      <c r="B18" s="211" t="s">
        <v>73</v>
      </c>
      <c r="C18" s="54" t="s">
        <v>77</v>
      </c>
      <c r="D18" s="5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6"/>
      <c r="Q18" s="208">
        <f t="shared" si="8"/>
        <v>0</v>
      </c>
      <c r="R18" s="57" t="e">
        <f t="shared" si="9"/>
        <v>#DIV/0!</v>
      </c>
      <c r="S18" s="186"/>
      <c r="T18" s="186"/>
      <c r="U18" s="186"/>
      <c r="V18" s="189"/>
      <c r="W18" s="189"/>
      <c r="X18" s="189"/>
      <c r="Y18" s="189"/>
      <c r="Z18" s="189"/>
      <c r="AA18" s="189"/>
    </row>
    <row r="19" spans="2:27" ht="14.25" customHeight="1" x14ac:dyDescent="0.3">
      <c r="B19" s="211" t="s">
        <v>73</v>
      </c>
      <c r="C19" s="67" t="s">
        <v>78</v>
      </c>
      <c r="D19" s="75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70"/>
      <c r="Q19" s="212">
        <f t="shared" si="8"/>
        <v>0</v>
      </c>
      <c r="R19" s="57" t="e">
        <f t="shared" si="9"/>
        <v>#DIV/0!</v>
      </c>
      <c r="S19" s="186"/>
      <c r="T19" s="186"/>
      <c r="U19" s="186"/>
      <c r="V19" s="189"/>
      <c r="W19" s="189"/>
      <c r="X19" s="189"/>
      <c r="Y19" s="189"/>
      <c r="Z19" s="189"/>
      <c r="AA19" s="189"/>
    </row>
    <row r="20" spans="2:27" ht="14.25" customHeight="1" x14ac:dyDescent="0.3">
      <c r="B20" s="211" t="s">
        <v>73</v>
      </c>
      <c r="C20" s="67" t="s">
        <v>79</v>
      </c>
      <c r="D20" s="75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70"/>
      <c r="Q20" s="212">
        <f t="shared" si="8"/>
        <v>0</v>
      </c>
      <c r="R20" s="57" t="e">
        <f t="shared" si="9"/>
        <v>#DIV/0!</v>
      </c>
      <c r="S20" s="186"/>
      <c r="T20" s="186"/>
      <c r="U20" s="186"/>
      <c r="V20" s="189"/>
      <c r="W20" s="189"/>
      <c r="X20" s="189"/>
      <c r="Y20" s="189"/>
      <c r="Z20" s="189"/>
      <c r="AA20" s="189"/>
    </row>
    <row r="21" spans="2:27" ht="14.25" customHeight="1" x14ac:dyDescent="0.3">
      <c r="B21" s="211" t="s">
        <v>73</v>
      </c>
      <c r="C21" s="67" t="s">
        <v>80</v>
      </c>
      <c r="D21" s="75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70"/>
      <c r="Q21" s="212">
        <f t="shared" si="8"/>
        <v>0</v>
      </c>
      <c r="R21" s="57" t="e">
        <f t="shared" si="9"/>
        <v>#DIV/0!</v>
      </c>
      <c r="S21" s="186"/>
      <c r="T21" s="186"/>
      <c r="U21" s="186"/>
      <c r="V21" s="189"/>
      <c r="W21" s="189"/>
      <c r="X21" s="189"/>
      <c r="Y21" s="189"/>
      <c r="Z21" s="189"/>
      <c r="AA21" s="189"/>
    </row>
    <row r="22" spans="2:27" ht="14.25" customHeight="1" x14ac:dyDescent="0.3">
      <c r="B22" s="211" t="s">
        <v>73</v>
      </c>
      <c r="C22" s="58"/>
      <c r="D22" s="59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3"/>
      <c r="Q22" s="209">
        <f t="shared" si="8"/>
        <v>0</v>
      </c>
      <c r="R22" s="57" t="e">
        <f t="shared" si="9"/>
        <v>#DIV/0!</v>
      </c>
      <c r="S22" s="186"/>
      <c r="T22" s="186"/>
      <c r="U22" s="186"/>
      <c r="V22" s="189"/>
      <c r="W22" s="189"/>
      <c r="X22" s="189"/>
      <c r="Y22" s="189"/>
      <c r="Z22" s="189"/>
      <c r="AA22" s="189"/>
    </row>
    <row r="23" spans="2:27" ht="14.25" customHeight="1" x14ac:dyDescent="0.3">
      <c r="B23" s="20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213"/>
      <c r="R23" s="61"/>
      <c r="S23" s="186"/>
      <c r="T23" s="186"/>
      <c r="U23" s="186"/>
      <c r="V23" s="189"/>
      <c r="W23" s="189"/>
      <c r="X23" s="189"/>
      <c r="Y23" s="189"/>
      <c r="Z23" s="189"/>
      <c r="AA23" s="189"/>
    </row>
    <row r="24" spans="2:27" ht="14.25" customHeight="1" x14ac:dyDescent="0.3">
      <c r="B24" s="205"/>
      <c r="C24" s="50" t="s">
        <v>81</v>
      </c>
      <c r="D24" s="51"/>
      <c r="E24" s="63">
        <f t="shared" ref="E24:P24" si="10">SUM(E25:E37)</f>
        <v>0</v>
      </c>
      <c r="F24" s="63">
        <f t="shared" si="10"/>
        <v>0</v>
      </c>
      <c r="G24" s="63">
        <f t="shared" si="10"/>
        <v>0</v>
      </c>
      <c r="H24" s="63">
        <f t="shared" si="10"/>
        <v>0</v>
      </c>
      <c r="I24" s="63">
        <f t="shared" si="10"/>
        <v>0</v>
      </c>
      <c r="J24" s="63">
        <f t="shared" si="10"/>
        <v>0</v>
      </c>
      <c r="K24" s="63">
        <f t="shared" si="10"/>
        <v>0</v>
      </c>
      <c r="L24" s="63">
        <f t="shared" si="10"/>
        <v>0</v>
      </c>
      <c r="M24" s="63">
        <f t="shared" si="10"/>
        <v>0</v>
      </c>
      <c r="N24" s="63">
        <f t="shared" si="10"/>
        <v>0</v>
      </c>
      <c r="O24" s="63">
        <f t="shared" si="10"/>
        <v>0</v>
      </c>
      <c r="P24" s="74">
        <f t="shared" si="10"/>
        <v>0</v>
      </c>
      <c r="Q24" s="206">
        <f t="shared" ref="Q24:Q37" si="11">SUM(E24:P24)</f>
        <v>0</v>
      </c>
      <c r="R24" s="53" t="e">
        <f t="shared" ref="R24:R37" si="12">+Q24/$Q$8</f>
        <v>#DIV/0!</v>
      </c>
      <c r="S24" s="186"/>
      <c r="T24" s="186"/>
      <c r="U24" s="186"/>
      <c r="V24" s="189"/>
      <c r="W24" s="189"/>
      <c r="X24" s="189"/>
      <c r="Y24" s="189"/>
      <c r="Z24" s="189"/>
      <c r="AA24" s="189"/>
    </row>
    <row r="25" spans="2:27" ht="14.25" customHeight="1" x14ac:dyDescent="0.3">
      <c r="B25" s="211" t="s">
        <v>73</v>
      </c>
      <c r="C25" s="54" t="s">
        <v>82</v>
      </c>
      <c r="D25" s="5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6"/>
      <c r="Q25" s="208">
        <f t="shared" si="11"/>
        <v>0</v>
      </c>
      <c r="R25" s="57" t="e">
        <f t="shared" si="12"/>
        <v>#DIV/0!</v>
      </c>
      <c r="S25" s="186"/>
      <c r="T25" s="186"/>
      <c r="U25" s="186"/>
      <c r="V25" s="189"/>
      <c r="W25" s="189"/>
      <c r="X25" s="189"/>
      <c r="Y25" s="189"/>
      <c r="Z25" s="189"/>
      <c r="AA25" s="189"/>
    </row>
    <row r="26" spans="2:27" ht="14.25" customHeight="1" x14ac:dyDescent="0.3">
      <c r="B26" s="211" t="s">
        <v>73</v>
      </c>
      <c r="C26" s="67" t="s">
        <v>83</v>
      </c>
      <c r="D26" s="75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70"/>
      <c r="Q26" s="212">
        <f t="shared" si="11"/>
        <v>0</v>
      </c>
      <c r="R26" s="57" t="e">
        <f t="shared" si="12"/>
        <v>#DIV/0!</v>
      </c>
      <c r="S26" s="186"/>
      <c r="T26" s="186"/>
      <c r="U26" s="186"/>
      <c r="V26" s="189"/>
      <c r="W26" s="189"/>
      <c r="X26" s="189"/>
      <c r="Y26" s="189"/>
      <c r="Z26" s="189"/>
      <c r="AA26" s="189"/>
    </row>
    <row r="27" spans="2:27" ht="14.25" customHeight="1" x14ac:dyDescent="0.3">
      <c r="B27" s="211" t="s">
        <v>73</v>
      </c>
      <c r="C27" s="67" t="s">
        <v>84</v>
      </c>
      <c r="D27" s="75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70"/>
      <c r="Q27" s="212">
        <f t="shared" si="11"/>
        <v>0</v>
      </c>
      <c r="R27" s="57" t="e">
        <f t="shared" si="12"/>
        <v>#DIV/0!</v>
      </c>
      <c r="S27" s="186"/>
      <c r="T27" s="186"/>
      <c r="U27" s="186"/>
      <c r="V27" s="189"/>
      <c r="W27" s="189"/>
      <c r="X27" s="189"/>
      <c r="Y27" s="189"/>
      <c r="Z27" s="189"/>
      <c r="AA27" s="189"/>
    </row>
    <row r="28" spans="2:27" ht="14.25" customHeight="1" x14ac:dyDescent="0.3">
      <c r="B28" s="211" t="s">
        <v>73</v>
      </c>
      <c r="C28" s="67" t="s">
        <v>85</v>
      </c>
      <c r="D28" s="75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70"/>
      <c r="Q28" s="212">
        <f t="shared" si="11"/>
        <v>0</v>
      </c>
      <c r="R28" s="57" t="e">
        <f t="shared" si="12"/>
        <v>#DIV/0!</v>
      </c>
      <c r="S28" s="186"/>
      <c r="T28" s="186"/>
      <c r="U28" s="186"/>
      <c r="V28" s="189"/>
      <c r="W28" s="189"/>
      <c r="X28" s="189"/>
      <c r="Y28" s="189"/>
      <c r="Z28" s="189"/>
      <c r="AA28" s="189"/>
    </row>
    <row r="29" spans="2:27" ht="14.25" customHeight="1" x14ac:dyDescent="0.3">
      <c r="B29" s="211" t="s">
        <v>73</v>
      </c>
      <c r="C29" s="67" t="s">
        <v>86</v>
      </c>
      <c r="D29" s="75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70"/>
      <c r="Q29" s="212">
        <f t="shared" si="11"/>
        <v>0</v>
      </c>
      <c r="R29" s="57" t="e">
        <f t="shared" si="12"/>
        <v>#DIV/0!</v>
      </c>
      <c r="S29" s="186"/>
      <c r="T29" s="186"/>
      <c r="U29" s="186"/>
      <c r="V29" s="189"/>
      <c r="W29" s="189"/>
      <c r="X29" s="189"/>
      <c r="Y29" s="189"/>
      <c r="Z29" s="189"/>
      <c r="AA29" s="189"/>
    </row>
    <row r="30" spans="2:27" ht="14.25" customHeight="1" x14ac:dyDescent="0.3">
      <c r="B30" s="211" t="s">
        <v>73</v>
      </c>
      <c r="C30" s="67" t="s">
        <v>87</v>
      </c>
      <c r="D30" s="75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70"/>
      <c r="Q30" s="212">
        <f t="shared" si="11"/>
        <v>0</v>
      </c>
      <c r="R30" s="57" t="e">
        <f t="shared" si="12"/>
        <v>#DIV/0!</v>
      </c>
      <c r="S30" s="186"/>
      <c r="T30" s="186"/>
      <c r="U30" s="186"/>
      <c r="V30" s="189"/>
      <c r="W30" s="189"/>
      <c r="X30" s="189"/>
      <c r="Y30" s="189"/>
      <c r="Z30" s="189"/>
      <c r="AA30" s="189"/>
    </row>
    <row r="31" spans="2:27" ht="14.25" customHeight="1" x14ac:dyDescent="0.3">
      <c r="B31" s="211" t="s">
        <v>73</v>
      </c>
      <c r="C31" s="67" t="s">
        <v>88</v>
      </c>
      <c r="D31" s="75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70"/>
      <c r="Q31" s="212">
        <f t="shared" si="11"/>
        <v>0</v>
      </c>
      <c r="R31" s="57" t="e">
        <f t="shared" si="12"/>
        <v>#DIV/0!</v>
      </c>
      <c r="S31" s="186"/>
      <c r="T31" s="186"/>
      <c r="U31" s="186"/>
      <c r="V31" s="189"/>
      <c r="W31" s="189"/>
      <c r="X31" s="189"/>
      <c r="Y31" s="189"/>
      <c r="Z31" s="189"/>
      <c r="AA31" s="189"/>
    </row>
    <row r="32" spans="2:27" ht="14.25" customHeight="1" x14ac:dyDescent="0.3">
      <c r="B32" s="211" t="s">
        <v>73</v>
      </c>
      <c r="C32" s="67" t="s">
        <v>89</v>
      </c>
      <c r="D32" s="75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70"/>
      <c r="Q32" s="212">
        <f t="shared" si="11"/>
        <v>0</v>
      </c>
      <c r="R32" s="57" t="e">
        <f t="shared" si="12"/>
        <v>#DIV/0!</v>
      </c>
      <c r="S32" s="186"/>
      <c r="T32" s="186"/>
      <c r="U32" s="186"/>
      <c r="V32" s="189"/>
      <c r="W32" s="189"/>
      <c r="X32" s="189"/>
      <c r="Y32" s="189"/>
      <c r="Z32" s="189"/>
      <c r="AA32" s="189"/>
    </row>
    <row r="33" spans="2:27" ht="14.25" customHeight="1" x14ac:dyDescent="0.3">
      <c r="B33" s="211" t="s">
        <v>73</v>
      </c>
      <c r="C33" s="67" t="s">
        <v>90</v>
      </c>
      <c r="D33" s="75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70"/>
      <c r="Q33" s="212">
        <f t="shared" si="11"/>
        <v>0</v>
      </c>
      <c r="R33" s="57" t="e">
        <f t="shared" si="12"/>
        <v>#DIV/0!</v>
      </c>
      <c r="S33" s="186"/>
      <c r="T33" s="186"/>
      <c r="U33" s="186"/>
      <c r="V33" s="189"/>
      <c r="W33" s="189"/>
      <c r="X33" s="189"/>
      <c r="Y33" s="189"/>
      <c r="Z33" s="189"/>
      <c r="AA33" s="189"/>
    </row>
    <row r="34" spans="2:27" ht="14.25" customHeight="1" x14ac:dyDescent="0.3">
      <c r="B34" s="211" t="s">
        <v>73</v>
      </c>
      <c r="C34" s="67" t="s">
        <v>91</v>
      </c>
      <c r="D34" s="75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70"/>
      <c r="Q34" s="212">
        <f t="shared" si="11"/>
        <v>0</v>
      </c>
      <c r="R34" s="57" t="e">
        <f t="shared" si="12"/>
        <v>#DIV/0!</v>
      </c>
      <c r="S34" s="186"/>
      <c r="T34" s="186"/>
      <c r="U34" s="186"/>
      <c r="V34" s="189"/>
      <c r="W34" s="189"/>
      <c r="X34" s="189"/>
      <c r="Y34" s="189"/>
      <c r="Z34" s="189"/>
      <c r="AA34" s="189"/>
    </row>
    <row r="35" spans="2:27" ht="14.25" customHeight="1" x14ac:dyDescent="0.3">
      <c r="B35" s="211" t="s">
        <v>73</v>
      </c>
      <c r="C35" s="67" t="s">
        <v>92</v>
      </c>
      <c r="D35" s="75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70"/>
      <c r="Q35" s="212">
        <f t="shared" si="11"/>
        <v>0</v>
      </c>
      <c r="R35" s="57" t="e">
        <f t="shared" si="12"/>
        <v>#DIV/0!</v>
      </c>
      <c r="S35" s="186"/>
      <c r="T35" s="186"/>
      <c r="U35" s="186"/>
      <c r="V35" s="189"/>
      <c r="W35" s="189"/>
      <c r="X35" s="189"/>
      <c r="Y35" s="189"/>
      <c r="Z35" s="189"/>
      <c r="AA35" s="189"/>
    </row>
    <row r="36" spans="2:27" ht="14.25" customHeight="1" x14ac:dyDescent="0.3">
      <c r="B36" s="211" t="s">
        <v>73</v>
      </c>
      <c r="C36" s="67" t="s">
        <v>93</v>
      </c>
      <c r="D36" s="75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70"/>
      <c r="Q36" s="212">
        <f t="shared" si="11"/>
        <v>0</v>
      </c>
      <c r="R36" s="57" t="e">
        <f t="shared" si="12"/>
        <v>#DIV/0!</v>
      </c>
      <c r="S36" s="186"/>
      <c r="T36" s="186"/>
      <c r="U36" s="186"/>
      <c r="V36" s="189"/>
      <c r="W36" s="189"/>
      <c r="X36" s="189"/>
      <c r="Y36" s="189"/>
      <c r="Z36" s="189"/>
      <c r="AA36" s="189"/>
    </row>
    <row r="37" spans="2:27" ht="14.25" customHeight="1" x14ac:dyDescent="0.3">
      <c r="B37" s="211" t="s">
        <v>73</v>
      </c>
      <c r="C37" s="58" t="s">
        <v>94</v>
      </c>
      <c r="D37" s="59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3"/>
      <c r="Q37" s="209">
        <f t="shared" si="11"/>
        <v>0</v>
      </c>
      <c r="R37" s="57" t="e">
        <f t="shared" si="12"/>
        <v>#DIV/0!</v>
      </c>
      <c r="S37" s="186"/>
      <c r="T37" s="186"/>
      <c r="U37" s="186"/>
      <c r="V37" s="189"/>
      <c r="W37" s="189"/>
      <c r="X37" s="189"/>
      <c r="Y37" s="189"/>
      <c r="Z37" s="189"/>
      <c r="AA37" s="189"/>
    </row>
    <row r="38" spans="2:27" ht="14.25" customHeight="1" x14ac:dyDescent="0.3">
      <c r="B38" s="205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213"/>
      <c r="R38" s="61"/>
      <c r="S38" s="186"/>
      <c r="T38" s="186"/>
      <c r="U38" s="186"/>
      <c r="V38" s="189"/>
      <c r="W38" s="189"/>
      <c r="X38" s="189"/>
      <c r="Y38" s="189"/>
      <c r="Z38" s="189"/>
      <c r="AA38" s="189"/>
    </row>
    <row r="39" spans="2:27" ht="14.25" customHeight="1" x14ac:dyDescent="0.3">
      <c r="B39" s="205"/>
      <c r="C39" s="50" t="s">
        <v>95</v>
      </c>
      <c r="D39" s="51"/>
      <c r="E39" s="63">
        <f t="shared" ref="E39:P39" si="13">SUM(E40:E43)</f>
        <v>0</v>
      </c>
      <c r="F39" s="63">
        <f t="shared" si="13"/>
        <v>0</v>
      </c>
      <c r="G39" s="63">
        <f t="shared" si="13"/>
        <v>0</v>
      </c>
      <c r="H39" s="63">
        <f t="shared" si="13"/>
        <v>0</v>
      </c>
      <c r="I39" s="63">
        <f t="shared" si="13"/>
        <v>0</v>
      </c>
      <c r="J39" s="63">
        <f t="shared" si="13"/>
        <v>0</v>
      </c>
      <c r="K39" s="63">
        <f t="shared" si="13"/>
        <v>0</v>
      </c>
      <c r="L39" s="63">
        <f t="shared" si="13"/>
        <v>0</v>
      </c>
      <c r="M39" s="63">
        <f t="shared" si="13"/>
        <v>0</v>
      </c>
      <c r="N39" s="63">
        <f t="shared" si="13"/>
        <v>0</v>
      </c>
      <c r="O39" s="63">
        <f t="shared" si="13"/>
        <v>0</v>
      </c>
      <c r="P39" s="74">
        <f t="shared" si="13"/>
        <v>0</v>
      </c>
      <c r="Q39" s="206">
        <f t="shared" ref="Q39:Q43" si="14">SUM(E39:P39)</f>
        <v>0</v>
      </c>
      <c r="R39" s="53" t="e">
        <f t="shared" ref="R39:R43" si="15">+Q39/$Q$8</f>
        <v>#DIV/0!</v>
      </c>
      <c r="S39" s="186"/>
      <c r="T39" s="186"/>
      <c r="U39" s="186"/>
      <c r="V39" s="189"/>
      <c r="W39" s="189"/>
      <c r="X39" s="189"/>
      <c r="Y39" s="189"/>
      <c r="Z39" s="189"/>
      <c r="AA39" s="189"/>
    </row>
    <row r="40" spans="2:27" ht="14.25" customHeight="1" x14ac:dyDescent="0.3">
      <c r="B40" s="205" t="s">
        <v>67</v>
      </c>
      <c r="C40" s="54" t="s">
        <v>96</v>
      </c>
      <c r="D40" s="5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6"/>
      <c r="Q40" s="208">
        <f t="shared" si="14"/>
        <v>0</v>
      </c>
      <c r="R40" s="57" t="e">
        <f t="shared" si="15"/>
        <v>#DIV/0!</v>
      </c>
      <c r="S40" s="186"/>
      <c r="T40" s="186"/>
      <c r="U40" s="186"/>
      <c r="V40" s="189"/>
      <c r="W40" s="189"/>
      <c r="X40" s="189"/>
      <c r="Y40" s="189"/>
      <c r="Z40" s="189"/>
      <c r="AA40" s="189"/>
    </row>
    <row r="41" spans="2:27" ht="14.25" customHeight="1" x14ac:dyDescent="0.3">
      <c r="B41" s="211" t="s">
        <v>73</v>
      </c>
      <c r="C41" s="67" t="s">
        <v>97</v>
      </c>
      <c r="D41" s="75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70"/>
      <c r="Q41" s="212">
        <f t="shared" si="14"/>
        <v>0</v>
      </c>
      <c r="R41" s="57" t="e">
        <f t="shared" si="15"/>
        <v>#DIV/0!</v>
      </c>
      <c r="S41" s="186"/>
      <c r="T41" s="186"/>
      <c r="U41" s="186"/>
      <c r="V41" s="189"/>
      <c r="W41" s="189"/>
      <c r="X41" s="189"/>
      <c r="Y41" s="189"/>
      <c r="Z41" s="189"/>
      <c r="AA41" s="189"/>
    </row>
    <row r="42" spans="2:27" ht="14.25" customHeight="1" x14ac:dyDescent="0.3">
      <c r="B42" s="205" t="s">
        <v>98</v>
      </c>
      <c r="C42" s="67" t="s">
        <v>99</v>
      </c>
      <c r="D42" s="75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70"/>
      <c r="Q42" s="212">
        <f t="shared" si="14"/>
        <v>0</v>
      </c>
      <c r="R42" s="57" t="e">
        <f t="shared" si="15"/>
        <v>#DIV/0!</v>
      </c>
      <c r="S42" s="186"/>
      <c r="T42" s="186"/>
      <c r="U42" s="186"/>
      <c r="V42" s="189"/>
      <c r="W42" s="189"/>
      <c r="X42" s="189"/>
      <c r="Y42" s="189"/>
      <c r="Z42" s="189"/>
      <c r="AA42" s="189"/>
    </row>
    <row r="43" spans="2:27" ht="14.25" customHeight="1" x14ac:dyDescent="0.3">
      <c r="B43" s="205" t="s">
        <v>100</v>
      </c>
      <c r="C43" s="58" t="s">
        <v>95</v>
      </c>
      <c r="D43" s="59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3"/>
      <c r="Q43" s="209">
        <f t="shared" si="14"/>
        <v>0</v>
      </c>
      <c r="R43" s="57" t="e">
        <f t="shared" si="15"/>
        <v>#DIV/0!</v>
      </c>
      <c r="S43" s="186"/>
      <c r="T43" s="186"/>
      <c r="U43" s="186"/>
      <c r="V43" s="189"/>
      <c r="W43" s="189"/>
      <c r="X43" s="189"/>
      <c r="Y43" s="189"/>
      <c r="Z43" s="189"/>
      <c r="AA43" s="189"/>
    </row>
    <row r="44" spans="2:27" ht="14.25" customHeight="1" x14ac:dyDescent="0.3">
      <c r="B44" s="205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213"/>
      <c r="R44" s="61"/>
      <c r="S44" s="186"/>
      <c r="T44" s="186"/>
      <c r="U44" s="186"/>
      <c r="V44" s="189"/>
      <c r="W44" s="189"/>
      <c r="X44" s="189"/>
      <c r="Y44" s="189"/>
      <c r="Z44" s="189"/>
      <c r="AA44" s="189"/>
    </row>
    <row r="45" spans="2:27" ht="14.25" customHeight="1" x14ac:dyDescent="0.3">
      <c r="B45" s="205"/>
      <c r="C45" s="76" t="s">
        <v>101</v>
      </c>
      <c r="D45" s="77"/>
      <c r="E45" s="78">
        <f t="shared" ref="E45:P45" si="16">+E8+E12+E17+E24+E39</f>
        <v>0</v>
      </c>
      <c r="F45" s="78">
        <f t="shared" si="16"/>
        <v>0</v>
      </c>
      <c r="G45" s="78">
        <f t="shared" si="16"/>
        <v>0</v>
      </c>
      <c r="H45" s="78">
        <f t="shared" si="16"/>
        <v>0</v>
      </c>
      <c r="I45" s="78">
        <f t="shared" si="16"/>
        <v>0</v>
      </c>
      <c r="J45" s="78">
        <f t="shared" si="16"/>
        <v>0</v>
      </c>
      <c r="K45" s="78">
        <f t="shared" si="16"/>
        <v>0</v>
      </c>
      <c r="L45" s="78">
        <f t="shared" si="16"/>
        <v>0</v>
      </c>
      <c r="M45" s="78">
        <f t="shared" si="16"/>
        <v>0</v>
      </c>
      <c r="N45" s="78">
        <f t="shared" si="16"/>
        <v>0</v>
      </c>
      <c r="O45" s="78">
        <f t="shared" si="16"/>
        <v>0</v>
      </c>
      <c r="P45" s="78">
        <f t="shared" si="16"/>
        <v>0</v>
      </c>
      <c r="Q45" s="79">
        <f>SUM(E45:P45)</f>
        <v>0</v>
      </c>
      <c r="R45" s="53" t="e">
        <f>+Q45/$Q$8</f>
        <v>#DIV/0!</v>
      </c>
      <c r="S45" s="186"/>
      <c r="T45" s="186"/>
      <c r="U45" s="186"/>
      <c r="V45" s="189"/>
      <c r="W45" s="189"/>
      <c r="X45" s="189"/>
      <c r="Y45" s="189"/>
      <c r="Z45" s="189"/>
      <c r="AA45" s="189"/>
    </row>
    <row r="46" spans="2:27" ht="14.25" customHeight="1" x14ac:dyDescent="0.3">
      <c r="B46" s="205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213"/>
      <c r="R46" s="61"/>
      <c r="S46" s="186"/>
      <c r="T46" s="186"/>
      <c r="U46" s="186"/>
      <c r="V46" s="189"/>
      <c r="W46" s="189"/>
      <c r="X46" s="189"/>
      <c r="Y46" s="189"/>
      <c r="Z46" s="189"/>
      <c r="AA46" s="189"/>
    </row>
    <row r="47" spans="2:27" ht="14.25" customHeight="1" x14ac:dyDescent="0.3">
      <c r="B47" s="205"/>
      <c r="C47" s="80" t="s">
        <v>102</v>
      </c>
      <c r="D47" s="81">
        <v>0.15</v>
      </c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3">
        <f>IF(Q45&gt;0,-(Q45*D47),0)</f>
        <v>0</v>
      </c>
      <c r="Q47" s="84">
        <f>SUM(E47:P47)</f>
        <v>0</v>
      </c>
      <c r="R47" s="53" t="e">
        <f>+Q47/$Q$8</f>
        <v>#DIV/0!</v>
      </c>
      <c r="S47" s="186"/>
      <c r="T47" s="186"/>
      <c r="U47" s="186"/>
      <c r="V47" s="189"/>
      <c r="W47" s="189"/>
      <c r="X47" s="189"/>
      <c r="Y47" s="189"/>
      <c r="Z47" s="189"/>
      <c r="AA47" s="189"/>
    </row>
    <row r="48" spans="2:27" ht="14.25" customHeight="1" x14ac:dyDescent="0.3">
      <c r="B48" s="205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213"/>
      <c r="R48" s="214"/>
      <c r="S48" s="186"/>
      <c r="T48" s="186"/>
      <c r="U48" s="186"/>
      <c r="V48" s="189"/>
      <c r="W48" s="189"/>
      <c r="X48" s="189"/>
      <c r="Y48" s="189"/>
      <c r="Z48" s="189"/>
      <c r="AA48" s="189"/>
    </row>
    <row r="49" spans="2:27" ht="14.25" customHeight="1" x14ac:dyDescent="0.3">
      <c r="B49" s="205"/>
      <c r="C49" s="85" t="s">
        <v>103</v>
      </c>
      <c r="D49" s="86"/>
      <c r="E49" s="78">
        <f t="shared" ref="E49:P49" si="17">E45+E47</f>
        <v>0</v>
      </c>
      <c r="F49" s="78">
        <f t="shared" si="17"/>
        <v>0</v>
      </c>
      <c r="G49" s="78">
        <f t="shared" si="17"/>
        <v>0</v>
      </c>
      <c r="H49" s="78">
        <f t="shared" si="17"/>
        <v>0</v>
      </c>
      <c r="I49" s="78">
        <f t="shared" si="17"/>
        <v>0</v>
      </c>
      <c r="J49" s="78">
        <f t="shared" si="17"/>
        <v>0</v>
      </c>
      <c r="K49" s="78">
        <f t="shared" si="17"/>
        <v>0</v>
      </c>
      <c r="L49" s="78">
        <f t="shared" si="17"/>
        <v>0</v>
      </c>
      <c r="M49" s="78">
        <f t="shared" si="17"/>
        <v>0</v>
      </c>
      <c r="N49" s="78">
        <f t="shared" si="17"/>
        <v>0</v>
      </c>
      <c r="O49" s="78">
        <f t="shared" si="17"/>
        <v>0</v>
      </c>
      <c r="P49" s="78">
        <f t="shared" si="17"/>
        <v>0</v>
      </c>
      <c r="Q49" s="79">
        <f>SUM(E49:P49)</f>
        <v>0</v>
      </c>
      <c r="R49" s="87" t="e">
        <f>+Q49/$Q$8</f>
        <v>#DIV/0!</v>
      </c>
      <c r="S49" s="186"/>
      <c r="T49" s="186"/>
      <c r="U49" s="186"/>
      <c r="V49" s="189"/>
      <c r="W49" s="189"/>
      <c r="X49" s="189"/>
      <c r="Y49" s="189"/>
      <c r="Z49" s="189"/>
      <c r="AA49" s="189"/>
    </row>
    <row r="50" spans="2:27" ht="14.25" customHeight="1" x14ac:dyDescent="0.3">
      <c r="B50" s="205"/>
      <c r="C50" s="186"/>
      <c r="D50" s="215" t="s">
        <v>104</v>
      </c>
      <c r="E50" s="216">
        <f>E49</f>
        <v>0</v>
      </c>
      <c r="F50" s="216">
        <f t="shared" ref="F50:P50" si="18">E50+F49</f>
        <v>0</v>
      </c>
      <c r="G50" s="216">
        <f t="shared" si="18"/>
        <v>0</v>
      </c>
      <c r="H50" s="216">
        <f t="shared" si="18"/>
        <v>0</v>
      </c>
      <c r="I50" s="216">
        <f t="shared" si="18"/>
        <v>0</v>
      </c>
      <c r="J50" s="216">
        <f t="shared" si="18"/>
        <v>0</v>
      </c>
      <c r="K50" s="216">
        <f t="shared" si="18"/>
        <v>0</v>
      </c>
      <c r="L50" s="216">
        <f t="shared" si="18"/>
        <v>0</v>
      </c>
      <c r="M50" s="216">
        <f t="shared" si="18"/>
        <v>0</v>
      </c>
      <c r="N50" s="216">
        <f t="shared" si="18"/>
        <v>0</v>
      </c>
      <c r="O50" s="216">
        <f t="shared" si="18"/>
        <v>0</v>
      </c>
      <c r="P50" s="216">
        <f t="shared" si="18"/>
        <v>0</v>
      </c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9"/>
    </row>
    <row r="51" spans="2:27" ht="14.25" customHeight="1" x14ac:dyDescent="0.3">
      <c r="B51" s="205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9"/>
    </row>
    <row r="52" spans="2:27" ht="14.25" customHeight="1" x14ac:dyDescent="0.3">
      <c r="B52" s="205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9"/>
    </row>
    <row r="53" spans="2:27" ht="14.25" customHeight="1" x14ac:dyDescent="0.3">
      <c r="B53" s="205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9"/>
    </row>
    <row r="54" spans="2:27" ht="14.25" customHeight="1" x14ac:dyDescent="0.3">
      <c r="B54" s="205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9"/>
    </row>
    <row r="55" spans="2:27" ht="26.25" customHeight="1" x14ac:dyDescent="0.3">
      <c r="B55" s="201"/>
      <c r="C55" s="202" t="str">
        <f>+'Datos de la empresa'!$C$6</f>
        <v>Nombre empresa</v>
      </c>
      <c r="D55" s="137"/>
      <c r="E55" s="189"/>
      <c r="F55" s="40"/>
      <c r="G55" s="93"/>
      <c r="H55" s="93"/>
      <c r="I55" s="189"/>
      <c r="J55" s="41"/>
      <c r="K55" s="41"/>
      <c r="L55" s="41"/>
      <c r="M55" s="41"/>
      <c r="N55" s="41"/>
      <c r="O55" s="42" t="s">
        <v>105</v>
      </c>
      <c r="P55" s="189"/>
      <c r="Q55" s="88">
        <f>+'Datos de la empresa'!$C$7</f>
        <v>2024</v>
      </c>
      <c r="R55" s="44"/>
      <c r="S55" s="44"/>
      <c r="T55" s="44"/>
      <c r="U55" s="189"/>
      <c r="V55" s="189"/>
      <c r="W55" s="189"/>
      <c r="X55" s="189"/>
      <c r="Y55" s="189"/>
      <c r="Z55" s="189"/>
      <c r="AA55" s="189"/>
    </row>
    <row r="56" spans="2:27" ht="14.25" customHeight="1" x14ac:dyDescent="0.3">
      <c r="B56" s="205"/>
      <c r="C56" s="144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</row>
    <row r="57" spans="2:27" ht="14.25" customHeight="1" x14ac:dyDescent="0.3">
      <c r="B57" s="205"/>
      <c r="C57" s="189"/>
      <c r="D57" s="189"/>
      <c r="E57" s="252" t="s">
        <v>106</v>
      </c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4"/>
      <c r="S57" s="189"/>
      <c r="T57" s="189"/>
      <c r="U57" s="189"/>
      <c r="V57" s="189"/>
      <c r="W57" s="189"/>
      <c r="X57" s="189"/>
      <c r="Y57" s="189"/>
      <c r="Z57" s="189"/>
      <c r="AA57" s="189"/>
    </row>
    <row r="58" spans="2:27" ht="14.25" customHeight="1" x14ac:dyDescent="0.3">
      <c r="B58" s="205"/>
      <c r="C58" s="189"/>
      <c r="D58" s="217"/>
      <c r="E58" s="89" t="s">
        <v>53</v>
      </c>
      <c r="F58" s="90" t="s">
        <v>54</v>
      </c>
      <c r="G58" s="90" t="s">
        <v>55</v>
      </c>
      <c r="H58" s="90" t="s">
        <v>56</v>
      </c>
      <c r="I58" s="90" t="s">
        <v>57</v>
      </c>
      <c r="J58" s="90" t="s">
        <v>58</v>
      </c>
      <c r="K58" s="90" t="s">
        <v>59</v>
      </c>
      <c r="L58" s="90" t="s">
        <v>60</v>
      </c>
      <c r="M58" s="90" t="s">
        <v>61</v>
      </c>
      <c r="N58" s="90" t="s">
        <v>62</v>
      </c>
      <c r="O58" s="90" t="s">
        <v>63</v>
      </c>
      <c r="P58" s="90" t="s">
        <v>63</v>
      </c>
      <c r="Q58" s="91" t="s">
        <v>14</v>
      </c>
      <c r="R58" s="92" t="s">
        <v>107</v>
      </c>
      <c r="S58" s="189"/>
      <c r="T58" s="189"/>
      <c r="U58" s="189"/>
      <c r="V58" s="189"/>
      <c r="W58" s="189"/>
      <c r="X58" s="189"/>
      <c r="Y58" s="189"/>
      <c r="Z58" s="189"/>
      <c r="AA58" s="189"/>
    </row>
    <row r="59" spans="2:27" ht="14.25" customHeight="1" x14ac:dyDescent="0.3">
      <c r="B59" s="205" t="s">
        <v>67</v>
      </c>
      <c r="C59" s="189"/>
      <c r="D59" s="93" t="s">
        <v>108</v>
      </c>
      <c r="E59" s="94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6"/>
      <c r="Q59" s="97">
        <f>SUM(E59:P59)</f>
        <v>0</v>
      </c>
      <c r="R59" s="98"/>
      <c r="S59" s="189"/>
      <c r="T59" s="189"/>
      <c r="U59" s="189"/>
      <c r="V59" s="189"/>
      <c r="W59" s="189"/>
      <c r="X59" s="189"/>
      <c r="Y59" s="189"/>
      <c r="Z59" s="189"/>
      <c r="AA59" s="189"/>
    </row>
    <row r="60" spans="2:27" ht="14.25" customHeight="1" x14ac:dyDescent="0.3">
      <c r="B60" s="211"/>
      <c r="C60" s="218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9"/>
      <c r="R60" s="186"/>
      <c r="S60" s="189"/>
      <c r="T60" s="189"/>
      <c r="U60" s="189"/>
      <c r="V60" s="189"/>
      <c r="W60" s="189"/>
      <c r="X60" s="189"/>
      <c r="Y60" s="189"/>
      <c r="Z60" s="189"/>
      <c r="AA60" s="189"/>
    </row>
    <row r="61" spans="2:27" ht="14.25" customHeight="1" x14ac:dyDescent="0.3">
      <c r="B61" s="205"/>
      <c r="C61" s="217"/>
      <c r="D61" s="189"/>
      <c r="E61" s="252" t="s">
        <v>109</v>
      </c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4"/>
      <c r="S61" s="189"/>
      <c r="T61" s="189"/>
      <c r="U61" s="189"/>
      <c r="V61" s="189"/>
      <c r="W61" s="189"/>
      <c r="X61" s="189"/>
      <c r="Y61" s="189"/>
      <c r="Z61" s="189"/>
      <c r="AA61" s="189"/>
    </row>
    <row r="62" spans="2:27" ht="14.25" customHeight="1" x14ac:dyDescent="0.3">
      <c r="B62" s="205"/>
      <c r="C62" s="217"/>
      <c r="D62" s="49"/>
      <c r="E62" s="89" t="s">
        <v>53</v>
      </c>
      <c r="F62" s="90" t="s">
        <v>54</v>
      </c>
      <c r="G62" s="90" t="s">
        <v>55</v>
      </c>
      <c r="H62" s="90" t="s">
        <v>56</v>
      </c>
      <c r="I62" s="90" t="s">
        <v>57</v>
      </c>
      <c r="J62" s="90" t="s">
        <v>58</v>
      </c>
      <c r="K62" s="90" t="s">
        <v>59</v>
      </c>
      <c r="L62" s="90" t="s">
        <v>60</v>
      </c>
      <c r="M62" s="90" t="s">
        <v>61</v>
      </c>
      <c r="N62" s="90" t="s">
        <v>62</v>
      </c>
      <c r="O62" s="90" t="s">
        <v>63</v>
      </c>
      <c r="P62" s="91" t="s">
        <v>64</v>
      </c>
      <c r="Q62" s="91" t="s">
        <v>14</v>
      </c>
      <c r="R62" s="92" t="s">
        <v>107</v>
      </c>
      <c r="S62" s="189"/>
      <c r="T62" s="189"/>
      <c r="U62" s="189"/>
      <c r="V62" s="189"/>
      <c r="W62" s="189"/>
      <c r="X62" s="189"/>
      <c r="Y62" s="189"/>
      <c r="Z62" s="189"/>
      <c r="AA62" s="189"/>
    </row>
    <row r="63" spans="2:27" ht="14.25" customHeight="1" x14ac:dyDescent="0.3">
      <c r="B63" s="211" t="s">
        <v>73</v>
      </c>
      <c r="C63" s="219"/>
      <c r="D63" s="220" t="s">
        <v>110</v>
      </c>
      <c r="E63" s="99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1"/>
      <c r="Q63" s="102">
        <f t="shared" ref="Q63:Q65" si="19">SUM(E63:P63)</f>
        <v>0</v>
      </c>
      <c r="R63" s="103"/>
      <c r="S63" s="189"/>
      <c r="T63" s="189"/>
      <c r="U63" s="189"/>
      <c r="V63" s="189"/>
      <c r="W63" s="189"/>
      <c r="X63" s="189"/>
      <c r="Y63" s="189"/>
      <c r="Z63" s="189"/>
      <c r="AA63" s="189"/>
    </row>
    <row r="64" spans="2:27" ht="14.25" customHeight="1" x14ac:dyDescent="0.3">
      <c r="B64" s="211" t="s">
        <v>73</v>
      </c>
      <c r="C64" s="219"/>
      <c r="D64" s="220" t="s">
        <v>111</v>
      </c>
      <c r="E64" s="104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6"/>
      <c r="Q64" s="107">
        <f t="shared" si="19"/>
        <v>0</v>
      </c>
      <c r="R64" s="108"/>
      <c r="S64" s="189"/>
      <c r="T64" s="189"/>
      <c r="U64" s="189"/>
      <c r="V64" s="189"/>
      <c r="W64" s="189"/>
      <c r="X64" s="189"/>
      <c r="Y64" s="189"/>
      <c r="Z64" s="189"/>
      <c r="AA64" s="189"/>
    </row>
    <row r="65" spans="2:27" ht="14.25" customHeight="1" x14ac:dyDescent="0.3">
      <c r="B65" s="211"/>
      <c r="C65" s="219"/>
      <c r="D65" s="220" t="s">
        <v>14</v>
      </c>
      <c r="E65" s="109">
        <f t="shared" ref="E65:P65" si="20">SUM(E63:E64)</f>
        <v>0</v>
      </c>
      <c r="F65" s="110">
        <f t="shared" si="20"/>
        <v>0</v>
      </c>
      <c r="G65" s="110">
        <f t="shared" si="20"/>
        <v>0</v>
      </c>
      <c r="H65" s="110">
        <f t="shared" si="20"/>
        <v>0</v>
      </c>
      <c r="I65" s="110">
        <f t="shared" si="20"/>
        <v>0</v>
      </c>
      <c r="J65" s="110">
        <f t="shared" si="20"/>
        <v>0</v>
      </c>
      <c r="K65" s="110">
        <f t="shared" si="20"/>
        <v>0</v>
      </c>
      <c r="L65" s="110">
        <f t="shared" si="20"/>
        <v>0</v>
      </c>
      <c r="M65" s="110">
        <f t="shared" si="20"/>
        <v>0</v>
      </c>
      <c r="N65" s="110">
        <f t="shared" si="20"/>
        <v>0</v>
      </c>
      <c r="O65" s="110">
        <f t="shared" si="20"/>
        <v>0</v>
      </c>
      <c r="P65" s="97">
        <f t="shared" si="20"/>
        <v>0</v>
      </c>
      <c r="Q65" s="111">
        <f t="shared" si="19"/>
        <v>0</v>
      </c>
      <c r="R65" s="111">
        <f>SUM(R63:R64)</f>
        <v>0</v>
      </c>
      <c r="S65" s="189"/>
      <c r="T65" s="189"/>
      <c r="U65" s="189"/>
      <c r="V65" s="189"/>
      <c r="W65" s="189"/>
      <c r="X65" s="189"/>
      <c r="Y65" s="189"/>
      <c r="Z65" s="189"/>
      <c r="AA65" s="189"/>
    </row>
    <row r="66" spans="2:27" ht="14.25" customHeight="1" x14ac:dyDescent="0.3">
      <c r="B66" s="205"/>
      <c r="C66" s="218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9"/>
      <c r="R66" s="186"/>
      <c r="S66" s="189"/>
      <c r="T66" s="189"/>
      <c r="U66" s="189"/>
      <c r="V66" s="189"/>
      <c r="W66" s="189"/>
      <c r="X66" s="189"/>
      <c r="Y66" s="189"/>
      <c r="Z66" s="189"/>
      <c r="AA66" s="189"/>
    </row>
    <row r="67" spans="2:27" ht="14.25" customHeight="1" x14ac:dyDescent="0.3">
      <c r="B67" s="205"/>
      <c r="C67" s="215"/>
      <c r="D67" s="49"/>
      <c r="E67" s="252" t="s">
        <v>112</v>
      </c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4"/>
      <c r="S67" s="189"/>
      <c r="T67" s="189"/>
      <c r="U67" s="189"/>
      <c r="V67" s="189"/>
      <c r="W67" s="189"/>
      <c r="X67" s="189"/>
      <c r="Y67" s="189"/>
      <c r="Z67" s="189"/>
      <c r="AA67" s="189"/>
    </row>
    <row r="68" spans="2:27" ht="14.25" customHeight="1" x14ac:dyDescent="0.3">
      <c r="B68" s="205"/>
      <c r="C68" s="49"/>
      <c r="D68" s="49"/>
      <c r="E68" s="89" t="s">
        <v>53</v>
      </c>
      <c r="F68" s="90" t="s">
        <v>54</v>
      </c>
      <c r="G68" s="90" t="s">
        <v>55</v>
      </c>
      <c r="H68" s="90" t="s">
        <v>56</v>
      </c>
      <c r="I68" s="90" t="s">
        <v>57</v>
      </c>
      <c r="J68" s="90" t="s">
        <v>58</v>
      </c>
      <c r="K68" s="90" t="s">
        <v>59</v>
      </c>
      <c r="L68" s="90" t="s">
        <v>60</v>
      </c>
      <c r="M68" s="90" t="s">
        <v>61</v>
      </c>
      <c r="N68" s="90" t="s">
        <v>62</v>
      </c>
      <c r="O68" s="90" t="s">
        <v>63</v>
      </c>
      <c r="P68" s="91" t="s">
        <v>64</v>
      </c>
      <c r="Q68" s="91" t="s">
        <v>14</v>
      </c>
      <c r="R68" s="92" t="s">
        <v>107</v>
      </c>
      <c r="S68" s="189"/>
      <c r="T68" s="189"/>
      <c r="U68" s="189"/>
      <c r="V68" s="189"/>
      <c r="W68" s="189"/>
      <c r="X68" s="189"/>
      <c r="Y68" s="189"/>
      <c r="Z68" s="189"/>
      <c r="AA68" s="189"/>
    </row>
    <row r="69" spans="2:27" ht="14.25" customHeight="1" x14ac:dyDescent="0.3">
      <c r="B69" s="205" t="s">
        <v>113</v>
      </c>
      <c r="C69" s="220"/>
      <c r="D69" s="220" t="s">
        <v>114</v>
      </c>
      <c r="E69" s="99"/>
      <c r="F69" s="112"/>
      <c r="G69" s="112"/>
      <c r="H69" s="100"/>
      <c r="I69" s="112"/>
      <c r="J69" s="112"/>
      <c r="K69" s="100"/>
      <c r="L69" s="112"/>
      <c r="M69" s="112"/>
      <c r="N69" s="100"/>
      <c r="O69" s="112"/>
      <c r="P69" s="113"/>
      <c r="Q69" s="102">
        <f t="shared" ref="Q69:Q74" si="21">SUM(E69:P69)</f>
        <v>0</v>
      </c>
      <c r="R69" s="103"/>
      <c r="S69" s="189"/>
      <c r="T69" s="189"/>
      <c r="U69" s="189"/>
      <c r="V69" s="189"/>
      <c r="W69" s="189"/>
      <c r="X69" s="189"/>
      <c r="Y69" s="189"/>
      <c r="Z69" s="189"/>
      <c r="AA69" s="189"/>
    </row>
    <row r="70" spans="2:27" ht="14.25" customHeight="1" x14ac:dyDescent="0.3">
      <c r="B70" s="211" t="s">
        <v>73</v>
      </c>
      <c r="C70" s="220"/>
      <c r="D70" s="220" t="s">
        <v>115</v>
      </c>
      <c r="E70" s="114"/>
      <c r="F70" s="115"/>
      <c r="G70" s="115"/>
      <c r="H70" s="116"/>
      <c r="I70" s="115"/>
      <c r="J70" s="115"/>
      <c r="K70" s="116"/>
      <c r="L70" s="115"/>
      <c r="M70" s="115"/>
      <c r="N70" s="116"/>
      <c r="O70" s="115"/>
      <c r="P70" s="117"/>
      <c r="Q70" s="118">
        <f t="shared" si="21"/>
        <v>0</v>
      </c>
      <c r="R70" s="119"/>
      <c r="S70" s="189"/>
      <c r="T70" s="189"/>
      <c r="U70" s="189"/>
      <c r="V70" s="189"/>
      <c r="W70" s="189"/>
      <c r="X70" s="189"/>
      <c r="Y70" s="189"/>
      <c r="Z70" s="189"/>
      <c r="AA70" s="189"/>
    </row>
    <row r="71" spans="2:27" ht="14.25" customHeight="1" x14ac:dyDescent="0.3">
      <c r="B71" s="205" t="s">
        <v>116</v>
      </c>
      <c r="C71" s="220"/>
      <c r="D71" s="220" t="s">
        <v>117</v>
      </c>
      <c r="E71" s="120"/>
      <c r="F71" s="112"/>
      <c r="G71" s="112"/>
      <c r="H71" s="112"/>
      <c r="I71" s="112"/>
      <c r="J71" s="112"/>
      <c r="K71" s="100"/>
      <c r="L71" s="112"/>
      <c r="M71" s="112"/>
      <c r="N71" s="112"/>
      <c r="O71" s="112"/>
      <c r="P71" s="113"/>
      <c r="Q71" s="118">
        <f t="shared" si="21"/>
        <v>0</v>
      </c>
      <c r="R71" s="103"/>
      <c r="S71" s="189"/>
      <c r="T71" s="189"/>
      <c r="U71" s="189"/>
      <c r="V71" s="189"/>
      <c r="W71" s="189"/>
      <c r="X71" s="189"/>
      <c r="Y71" s="189"/>
      <c r="Z71" s="189"/>
      <c r="AA71" s="189"/>
    </row>
    <row r="72" spans="2:27" ht="14.25" customHeight="1" x14ac:dyDescent="0.3">
      <c r="B72" s="211" t="s">
        <v>73</v>
      </c>
      <c r="C72" s="220"/>
      <c r="D72" s="220" t="s">
        <v>118</v>
      </c>
      <c r="E72" s="114"/>
      <c r="F72" s="115"/>
      <c r="G72" s="115"/>
      <c r="H72" s="116"/>
      <c r="I72" s="115"/>
      <c r="J72" s="115"/>
      <c r="K72" s="116"/>
      <c r="L72" s="115"/>
      <c r="M72" s="115"/>
      <c r="N72" s="116"/>
      <c r="O72" s="115"/>
      <c r="P72" s="117"/>
      <c r="Q72" s="118">
        <f t="shared" si="21"/>
        <v>0</v>
      </c>
      <c r="R72" s="119"/>
      <c r="S72" s="189"/>
      <c r="T72" s="189"/>
      <c r="U72" s="189"/>
      <c r="V72" s="189"/>
      <c r="W72" s="189"/>
      <c r="X72" s="189"/>
      <c r="Y72" s="189"/>
      <c r="Z72" s="189"/>
      <c r="AA72" s="189"/>
    </row>
    <row r="73" spans="2:27" ht="14.25" customHeight="1" x14ac:dyDescent="0.3">
      <c r="B73" s="211" t="s">
        <v>73</v>
      </c>
      <c r="C73" s="220"/>
      <c r="D73" s="220" t="s">
        <v>119</v>
      </c>
      <c r="E73" s="104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6"/>
      <c r="Q73" s="107">
        <f t="shared" si="21"/>
        <v>0</v>
      </c>
      <c r="R73" s="108"/>
      <c r="S73" s="189"/>
      <c r="T73" s="189"/>
      <c r="U73" s="189"/>
      <c r="V73" s="189"/>
      <c r="W73" s="189"/>
      <c r="X73" s="189"/>
      <c r="Y73" s="189"/>
      <c r="Z73" s="189"/>
      <c r="AA73" s="189"/>
    </row>
    <row r="74" spans="2:27" ht="14.25" customHeight="1" x14ac:dyDescent="0.3">
      <c r="B74" s="211"/>
      <c r="C74" s="220"/>
      <c r="D74" s="220" t="s">
        <v>120</v>
      </c>
      <c r="E74" s="109">
        <f t="shared" ref="E74:P74" si="22">SUM(E69:E73)</f>
        <v>0</v>
      </c>
      <c r="F74" s="110">
        <f t="shared" si="22"/>
        <v>0</v>
      </c>
      <c r="G74" s="110">
        <f t="shared" si="22"/>
        <v>0</v>
      </c>
      <c r="H74" s="110">
        <f t="shared" si="22"/>
        <v>0</v>
      </c>
      <c r="I74" s="110">
        <f t="shared" si="22"/>
        <v>0</v>
      </c>
      <c r="J74" s="110">
        <f t="shared" si="22"/>
        <v>0</v>
      </c>
      <c r="K74" s="110">
        <f t="shared" si="22"/>
        <v>0</v>
      </c>
      <c r="L74" s="110">
        <f t="shared" si="22"/>
        <v>0</v>
      </c>
      <c r="M74" s="110">
        <f t="shared" si="22"/>
        <v>0</v>
      </c>
      <c r="N74" s="110">
        <f t="shared" si="22"/>
        <v>0</v>
      </c>
      <c r="O74" s="110">
        <f t="shared" si="22"/>
        <v>0</v>
      </c>
      <c r="P74" s="97">
        <f t="shared" si="22"/>
        <v>0</v>
      </c>
      <c r="Q74" s="111">
        <f t="shared" si="21"/>
        <v>0</v>
      </c>
      <c r="R74" s="111">
        <f>SUM(R69:R73)</f>
        <v>0</v>
      </c>
      <c r="S74" s="189"/>
      <c r="T74" s="189"/>
      <c r="U74" s="189"/>
      <c r="V74" s="189"/>
      <c r="W74" s="189"/>
      <c r="X74" s="189"/>
      <c r="Y74" s="189"/>
      <c r="Z74" s="189"/>
      <c r="AA74" s="189"/>
    </row>
    <row r="75" spans="2:27" ht="14.25" customHeight="1" x14ac:dyDescent="0.3">
      <c r="B75" s="201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186"/>
      <c r="T75" s="186"/>
      <c r="U75" s="186"/>
      <c r="V75" s="189"/>
      <c r="W75" s="189"/>
      <c r="X75" s="189"/>
      <c r="Y75" s="189"/>
      <c r="Z75" s="189"/>
      <c r="AA75" s="189"/>
    </row>
    <row r="76" spans="2:27" ht="14.25" customHeight="1" x14ac:dyDescent="0.3">
      <c r="B76" s="205"/>
      <c r="C76" s="49"/>
      <c r="D76" s="49"/>
      <c r="E76" s="252" t="s">
        <v>121</v>
      </c>
      <c r="F76" s="253"/>
      <c r="G76" s="253"/>
      <c r="H76" s="253"/>
      <c r="I76" s="253"/>
      <c r="J76" s="253"/>
      <c r="K76" s="253"/>
      <c r="L76" s="253"/>
      <c r="M76" s="253"/>
      <c r="N76" s="253"/>
      <c r="O76" s="253"/>
      <c r="P76" s="253"/>
      <c r="Q76" s="253"/>
      <c r="R76" s="254"/>
      <c r="S76" s="189"/>
      <c r="T76" s="189"/>
      <c r="U76" s="189"/>
      <c r="V76" s="189"/>
      <c r="W76" s="189"/>
      <c r="X76" s="189"/>
      <c r="Y76" s="189"/>
      <c r="Z76" s="189"/>
      <c r="AA76" s="189"/>
    </row>
    <row r="77" spans="2:27" ht="14.25" customHeight="1" x14ac:dyDescent="0.3">
      <c r="B77" s="205"/>
      <c r="C77" s="49"/>
      <c r="D77" s="49"/>
      <c r="E77" s="89" t="s">
        <v>53</v>
      </c>
      <c r="F77" s="90" t="s">
        <v>54</v>
      </c>
      <c r="G77" s="90" t="s">
        <v>55</v>
      </c>
      <c r="H77" s="90" t="s">
        <v>56</v>
      </c>
      <c r="I77" s="90" t="s">
        <v>57</v>
      </c>
      <c r="J77" s="90" t="s">
        <v>58</v>
      </c>
      <c r="K77" s="90" t="s">
        <v>59</v>
      </c>
      <c r="L77" s="90" t="s">
        <v>60</v>
      </c>
      <c r="M77" s="90" t="s">
        <v>61</v>
      </c>
      <c r="N77" s="90" t="s">
        <v>62</v>
      </c>
      <c r="O77" s="90" t="s">
        <v>63</v>
      </c>
      <c r="P77" s="91" t="s">
        <v>64</v>
      </c>
      <c r="Q77" s="91" t="s">
        <v>14</v>
      </c>
      <c r="R77" s="92" t="s">
        <v>107</v>
      </c>
      <c r="S77" s="189"/>
      <c r="T77" s="189"/>
      <c r="U77" s="189"/>
      <c r="V77" s="189"/>
      <c r="W77" s="189"/>
      <c r="X77" s="189"/>
      <c r="Y77" s="189"/>
      <c r="Z77" s="189"/>
      <c r="AA77" s="189"/>
    </row>
    <row r="78" spans="2:27" ht="14.25" customHeight="1" x14ac:dyDescent="0.3">
      <c r="B78" s="211" t="s">
        <v>73</v>
      </c>
      <c r="C78" s="220"/>
      <c r="D78" s="220" t="s">
        <v>122</v>
      </c>
      <c r="E78" s="99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1"/>
      <c r="Q78" s="102">
        <f t="shared" ref="Q78:Q83" si="23">SUM(E78:P78)</f>
        <v>0</v>
      </c>
      <c r="R78" s="103"/>
      <c r="S78" s="189"/>
      <c r="T78" s="189"/>
      <c r="U78" s="189"/>
      <c r="V78" s="189"/>
      <c r="W78" s="189"/>
      <c r="X78" s="189"/>
      <c r="Y78" s="189"/>
      <c r="Z78" s="189"/>
      <c r="AA78" s="189"/>
    </row>
    <row r="79" spans="2:27" ht="14.25" customHeight="1" x14ac:dyDescent="0.3">
      <c r="B79" s="211" t="s">
        <v>73</v>
      </c>
      <c r="C79" s="220"/>
      <c r="D79" s="220" t="s">
        <v>34</v>
      </c>
      <c r="E79" s="114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21"/>
      <c r="Q79" s="118">
        <f t="shared" si="23"/>
        <v>0</v>
      </c>
      <c r="R79" s="119"/>
      <c r="S79" s="189"/>
      <c r="T79" s="189"/>
      <c r="U79" s="189"/>
      <c r="V79" s="189"/>
      <c r="W79" s="189"/>
      <c r="X79" s="189"/>
      <c r="Y79" s="189"/>
      <c r="Z79" s="189"/>
      <c r="AA79" s="189"/>
    </row>
    <row r="80" spans="2:27" ht="14.25" customHeight="1" x14ac:dyDescent="0.3">
      <c r="B80" s="205" t="s">
        <v>123</v>
      </c>
      <c r="C80" s="220"/>
      <c r="D80" s="220" t="s">
        <v>124</v>
      </c>
      <c r="E80" s="114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21"/>
      <c r="Q80" s="118">
        <f t="shared" si="23"/>
        <v>0</v>
      </c>
      <c r="R80" s="119"/>
      <c r="S80" s="189"/>
      <c r="T80" s="189"/>
      <c r="U80" s="189"/>
      <c r="V80" s="189"/>
      <c r="W80" s="189"/>
      <c r="X80" s="189"/>
      <c r="Y80" s="189"/>
      <c r="Z80" s="189"/>
      <c r="AA80" s="189"/>
    </row>
    <row r="81" spans="2:27" ht="14.25" customHeight="1" x14ac:dyDescent="0.3">
      <c r="B81" s="205" t="s">
        <v>125</v>
      </c>
      <c r="C81" s="220"/>
      <c r="D81" s="220" t="s">
        <v>126</v>
      </c>
      <c r="E81" s="114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21"/>
      <c r="Q81" s="118">
        <f t="shared" si="23"/>
        <v>0</v>
      </c>
      <c r="R81" s="119"/>
      <c r="S81" s="189"/>
      <c r="T81" s="189"/>
      <c r="U81" s="189"/>
      <c r="V81" s="189"/>
      <c r="W81" s="189"/>
      <c r="X81" s="189"/>
      <c r="Y81" s="189"/>
      <c r="Z81" s="189"/>
      <c r="AA81" s="189"/>
    </row>
    <row r="82" spans="2:27" ht="14.25" customHeight="1" x14ac:dyDescent="0.3">
      <c r="B82" s="205" t="s">
        <v>127</v>
      </c>
      <c r="C82" s="220"/>
      <c r="D82" s="220" t="s">
        <v>121</v>
      </c>
      <c r="E82" s="104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6"/>
      <c r="Q82" s="107">
        <f t="shared" si="23"/>
        <v>0</v>
      </c>
      <c r="R82" s="108"/>
      <c r="S82" s="189"/>
      <c r="T82" s="189"/>
      <c r="U82" s="189"/>
      <c r="V82" s="189"/>
      <c r="W82" s="189"/>
      <c r="X82" s="189"/>
      <c r="Y82" s="189"/>
      <c r="Z82" s="189"/>
      <c r="AA82" s="189"/>
    </row>
    <row r="83" spans="2:27" ht="14.25" customHeight="1" x14ac:dyDescent="0.3">
      <c r="B83" s="211"/>
      <c r="C83" s="220"/>
      <c r="D83" s="220" t="s">
        <v>14</v>
      </c>
      <c r="E83" s="109">
        <f t="shared" ref="E83:P83" si="24">SUM(E78:E82)</f>
        <v>0</v>
      </c>
      <c r="F83" s="110">
        <f t="shared" si="24"/>
        <v>0</v>
      </c>
      <c r="G83" s="110">
        <f t="shared" si="24"/>
        <v>0</v>
      </c>
      <c r="H83" s="110">
        <f t="shared" si="24"/>
        <v>0</v>
      </c>
      <c r="I83" s="110">
        <f t="shared" si="24"/>
        <v>0</v>
      </c>
      <c r="J83" s="110">
        <f t="shared" si="24"/>
        <v>0</v>
      </c>
      <c r="K83" s="110">
        <f t="shared" si="24"/>
        <v>0</v>
      </c>
      <c r="L83" s="110">
        <f t="shared" si="24"/>
        <v>0</v>
      </c>
      <c r="M83" s="110">
        <f t="shared" si="24"/>
        <v>0</v>
      </c>
      <c r="N83" s="110">
        <f t="shared" si="24"/>
        <v>0</v>
      </c>
      <c r="O83" s="110">
        <f t="shared" si="24"/>
        <v>0</v>
      </c>
      <c r="P83" s="97">
        <f t="shared" si="24"/>
        <v>0</v>
      </c>
      <c r="Q83" s="111">
        <f t="shared" si="23"/>
        <v>0</v>
      </c>
      <c r="R83" s="111">
        <f>SUM(R78:R82)</f>
        <v>0</v>
      </c>
      <c r="S83" s="189"/>
      <c r="T83" s="189"/>
      <c r="U83" s="189"/>
      <c r="V83" s="189"/>
      <c r="W83" s="189"/>
      <c r="X83" s="189"/>
      <c r="Y83" s="189"/>
      <c r="Z83" s="189"/>
      <c r="AA83" s="189"/>
    </row>
    <row r="84" spans="2:27" ht="9" customHeight="1" x14ac:dyDescent="0.3">
      <c r="B84" s="211"/>
      <c r="C84" s="221"/>
      <c r="D84" s="122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89"/>
      <c r="R84" s="123"/>
      <c r="S84" s="189"/>
      <c r="T84" s="189"/>
      <c r="U84" s="189"/>
      <c r="V84" s="189"/>
      <c r="W84" s="189"/>
      <c r="X84" s="189"/>
      <c r="Y84" s="189"/>
      <c r="Z84" s="189"/>
      <c r="AA84" s="189"/>
    </row>
    <row r="85" spans="2:27" ht="14.25" customHeight="1" x14ac:dyDescent="0.3">
      <c r="B85" s="201"/>
      <c r="C85" s="189"/>
      <c r="D85" s="124" t="str">
        <f>CONCATENATE("Saldo a ","Dic",Q4-2001)</f>
        <v>Saldo a Dic23</v>
      </c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25" t="s">
        <v>128</v>
      </c>
      <c r="R85" s="189"/>
      <c r="S85" s="186"/>
      <c r="T85" s="186"/>
      <c r="U85" s="186"/>
      <c r="V85" s="189"/>
      <c r="W85" s="189"/>
      <c r="X85" s="189"/>
      <c r="Y85" s="189"/>
      <c r="Z85" s="189"/>
      <c r="AA85" s="189"/>
    </row>
    <row r="86" spans="2:27" ht="14.25" customHeight="1" x14ac:dyDescent="0.3">
      <c r="B86" s="205"/>
      <c r="C86" s="126" t="s">
        <v>129</v>
      </c>
      <c r="D86" s="127"/>
      <c r="E86" s="78">
        <f t="shared" ref="E86:P86" si="25">+E59+E65+E74+E83</f>
        <v>0</v>
      </c>
      <c r="F86" s="78">
        <f t="shared" si="25"/>
        <v>0</v>
      </c>
      <c r="G86" s="78">
        <f t="shared" si="25"/>
        <v>0</v>
      </c>
      <c r="H86" s="78">
        <f t="shared" si="25"/>
        <v>0</v>
      </c>
      <c r="I86" s="78">
        <f t="shared" si="25"/>
        <v>0</v>
      </c>
      <c r="J86" s="78">
        <f t="shared" si="25"/>
        <v>0</v>
      </c>
      <c r="K86" s="78">
        <f t="shared" si="25"/>
        <v>0</v>
      </c>
      <c r="L86" s="78">
        <f t="shared" si="25"/>
        <v>0</v>
      </c>
      <c r="M86" s="78">
        <f t="shared" si="25"/>
        <v>0</v>
      </c>
      <c r="N86" s="78">
        <f t="shared" si="25"/>
        <v>0</v>
      </c>
      <c r="O86" s="78">
        <f t="shared" si="25"/>
        <v>0</v>
      </c>
      <c r="P86" s="78">
        <f t="shared" si="25"/>
        <v>0</v>
      </c>
      <c r="Q86" s="84">
        <f>SUM(D86:P86)</f>
        <v>0</v>
      </c>
      <c r="R86" s="189"/>
      <c r="S86" s="186"/>
      <c r="T86" s="186"/>
      <c r="U86" s="186"/>
      <c r="V86" s="189"/>
      <c r="W86" s="189"/>
      <c r="X86" s="189"/>
      <c r="Y86" s="189"/>
      <c r="Z86" s="189"/>
      <c r="AA86" s="189"/>
    </row>
    <row r="87" spans="2:27" ht="14.25" customHeight="1" x14ac:dyDescent="0.3">
      <c r="B87" s="205"/>
      <c r="C87" s="215" t="s">
        <v>130</v>
      </c>
      <c r="D87" s="216">
        <f>+D86</f>
        <v>0</v>
      </c>
      <c r="E87" s="216">
        <f t="shared" ref="E87:P87" si="26">D87+E86</f>
        <v>0</v>
      </c>
      <c r="F87" s="216">
        <f t="shared" si="26"/>
        <v>0</v>
      </c>
      <c r="G87" s="216">
        <f t="shared" si="26"/>
        <v>0</v>
      </c>
      <c r="H87" s="216">
        <f t="shared" si="26"/>
        <v>0</v>
      </c>
      <c r="I87" s="216">
        <f t="shared" si="26"/>
        <v>0</v>
      </c>
      <c r="J87" s="216">
        <f t="shared" si="26"/>
        <v>0</v>
      </c>
      <c r="K87" s="216">
        <f t="shared" si="26"/>
        <v>0</v>
      </c>
      <c r="L87" s="216">
        <f t="shared" si="26"/>
        <v>0</v>
      </c>
      <c r="M87" s="216">
        <f t="shared" si="26"/>
        <v>0</v>
      </c>
      <c r="N87" s="216">
        <f t="shared" si="26"/>
        <v>0</v>
      </c>
      <c r="O87" s="216">
        <f t="shared" si="26"/>
        <v>0</v>
      </c>
      <c r="P87" s="216">
        <f t="shared" si="26"/>
        <v>0</v>
      </c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9"/>
    </row>
    <row r="88" spans="2:27" ht="14.25" customHeight="1" x14ac:dyDescent="0.3">
      <c r="B88" s="201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</row>
    <row r="89" spans="2:27" ht="14.25" customHeight="1" x14ac:dyDescent="0.3">
      <c r="B89" s="201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</row>
    <row r="90" spans="2:27" ht="14.25" customHeight="1" x14ac:dyDescent="0.3">
      <c r="B90" s="201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</row>
    <row r="91" spans="2:27" ht="14.25" customHeight="1" x14ac:dyDescent="0.3">
      <c r="B91" s="201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</row>
    <row r="92" spans="2:27" ht="14.25" customHeight="1" x14ac:dyDescent="0.3">
      <c r="B92" s="201"/>
      <c r="C92" s="250" t="s">
        <v>131</v>
      </c>
      <c r="D92" s="247"/>
      <c r="E92" s="247"/>
      <c r="F92" s="24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7"/>
      <c r="R92" s="189"/>
      <c r="S92" s="189"/>
      <c r="T92" s="189"/>
      <c r="U92" s="189"/>
      <c r="V92" s="189"/>
      <c r="W92" s="189"/>
      <c r="X92" s="189"/>
      <c r="Y92" s="189"/>
      <c r="Z92" s="189"/>
      <c r="AA92" s="189"/>
    </row>
    <row r="93" spans="2:27" ht="14.25" customHeight="1" x14ac:dyDescent="0.3">
      <c r="B93" s="201"/>
      <c r="C93" s="250" t="s">
        <v>132</v>
      </c>
      <c r="D93" s="247"/>
      <c r="E93" s="247"/>
      <c r="F93" s="247"/>
      <c r="G93" s="247"/>
      <c r="H93" s="247"/>
      <c r="I93" s="247"/>
      <c r="J93" s="247"/>
      <c r="K93" s="247"/>
      <c r="L93" s="247"/>
      <c r="M93" s="247"/>
      <c r="N93" s="247"/>
      <c r="O93" s="247"/>
      <c r="P93" s="247"/>
      <c r="Q93" s="247"/>
      <c r="R93" s="189"/>
      <c r="S93" s="189"/>
      <c r="T93" s="189"/>
      <c r="U93" s="189"/>
      <c r="V93" s="189"/>
      <c r="W93" s="189"/>
      <c r="X93" s="189"/>
      <c r="Y93" s="189"/>
      <c r="Z93" s="189"/>
      <c r="AA93" s="189"/>
    </row>
    <row r="94" spans="2:27" ht="14.25" customHeight="1" x14ac:dyDescent="0.3">
      <c r="B94" s="201"/>
      <c r="C94" s="250"/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189"/>
      <c r="S94" s="189"/>
      <c r="T94" s="189"/>
      <c r="U94" s="189"/>
      <c r="V94" s="189"/>
      <c r="W94" s="189"/>
      <c r="X94" s="189"/>
      <c r="Y94" s="189"/>
      <c r="Z94" s="189"/>
      <c r="AA94" s="189"/>
    </row>
    <row r="95" spans="2:27" ht="14.25" customHeight="1" x14ac:dyDescent="0.3">
      <c r="B95" s="201"/>
      <c r="C95" s="250"/>
      <c r="D95" s="247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7"/>
      <c r="R95" s="189"/>
      <c r="S95" s="189"/>
      <c r="T95" s="189"/>
      <c r="U95" s="189"/>
      <c r="V95" s="189"/>
      <c r="W95" s="189"/>
      <c r="X95" s="189"/>
      <c r="Y95" s="189"/>
      <c r="Z95" s="189"/>
      <c r="AA95" s="189"/>
    </row>
    <row r="96" spans="2:27" ht="14.25" customHeight="1" x14ac:dyDescent="0.3">
      <c r="B96" s="201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</row>
    <row r="97" spans="2:27" ht="14.25" customHeight="1" x14ac:dyDescent="0.3">
      <c r="B97" s="201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</row>
    <row r="98" spans="2:27" ht="14.25" customHeight="1" x14ac:dyDescent="0.3">
      <c r="B98" s="201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</row>
    <row r="99" spans="2:27" ht="14.25" customHeight="1" x14ac:dyDescent="0.3">
      <c r="B99" s="201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</row>
    <row r="100" spans="2:27" ht="14.25" customHeight="1" x14ac:dyDescent="0.3">
      <c r="B100" s="201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</row>
    <row r="101" spans="2:27" ht="14.25" customHeight="1" x14ac:dyDescent="0.3">
      <c r="B101" s="201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</row>
    <row r="102" spans="2:27" ht="14.25" customHeight="1" x14ac:dyDescent="0.3">
      <c r="B102" s="201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</row>
    <row r="103" spans="2:27" ht="14.25" customHeight="1" x14ac:dyDescent="0.3">
      <c r="B103" s="201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</row>
    <row r="104" spans="2:27" ht="14.25" customHeight="1" x14ac:dyDescent="0.3">
      <c r="B104" s="201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</row>
    <row r="105" spans="2:27" ht="14.25" customHeight="1" x14ac:dyDescent="0.3">
      <c r="B105" s="201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</row>
    <row r="106" spans="2:27" ht="14.25" customHeight="1" x14ac:dyDescent="0.3">
      <c r="B106" s="201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</row>
    <row r="107" spans="2:27" ht="14.25" customHeight="1" x14ac:dyDescent="0.3">
      <c r="B107" s="201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</row>
    <row r="108" spans="2:27" ht="14.25" customHeight="1" x14ac:dyDescent="0.3">
      <c r="B108" s="201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</row>
    <row r="109" spans="2:27" ht="14.25" customHeight="1" x14ac:dyDescent="0.3">
      <c r="B109" s="201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</row>
    <row r="110" spans="2:27" ht="14.25" customHeight="1" x14ac:dyDescent="0.3">
      <c r="B110" s="201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</row>
    <row r="111" spans="2:27" ht="14.25" customHeight="1" x14ac:dyDescent="0.3">
      <c r="B111" s="201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</row>
    <row r="112" spans="2:27" ht="14.25" customHeight="1" x14ac:dyDescent="0.3">
      <c r="B112" s="201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</row>
    <row r="113" spans="2:27" ht="14.25" customHeight="1" x14ac:dyDescent="0.3">
      <c r="B113" s="201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</row>
    <row r="114" spans="2:27" ht="14.25" customHeight="1" x14ac:dyDescent="0.3">
      <c r="B114" s="201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</row>
    <row r="115" spans="2:27" ht="14.25" customHeight="1" x14ac:dyDescent="0.3">
      <c r="B115" s="201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</row>
    <row r="116" spans="2:27" ht="14.25" customHeight="1" x14ac:dyDescent="0.3">
      <c r="B116" s="201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</row>
    <row r="117" spans="2:27" ht="14.25" customHeight="1" x14ac:dyDescent="0.3">
      <c r="B117" s="201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</row>
    <row r="118" spans="2:27" ht="14.25" customHeight="1" x14ac:dyDescent="0.3">
      <c r="B118" s="201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</row>
    <row r="119" spans="2:27" ht="14.25" customHeight="1" x14ac:dyDescent="0.3">
      <c r="B119" s="201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</row>
    <row r="120" spans="2:27" ht="14.25" customHeight="1" x14ac:dyDescent="0.3">
      <c r="B120" s="201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</row>
    <row r="121" spans="2:27" ht="14.25" customHeight="1" x14ac:dyDescent="0.3">
      <c r="B121" s="201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</row>
    <row r="122" spans="2:27" ht="14.25" customHeight="1" x14ac:dyDescent="0.3">
      <c r="B122" s="201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</row>
    <row r="123" spans="2:27" ht="14.25" customHeight="1" x14ac:dyDescent="0.3">
      <c r="B123" s="201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</row>
    <row r="124" spans="2:27" ht="14.25" customHeight="1" x14ac:dyDescent="0.3">
      <c r="B124" s="201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</row>
    <row r="125" spans="2:27" ht="14.25" customHeight="1" x14ac:dyDescent="0.3">
      <c r="B125" s="201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</row>
    <row r="126" spans="2:27" ht="14.25" customHeight="1" x14ac:dyDescent="0.3">
      <c r="B126" s="201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</row>
    <row r="127" spans="2:27" ht="14.25" customHeight="1" x14ac:dyDescent="0.3">
      <c r="B127" s="201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</row>
    <row r="128" spans="2:27" ht="14.25" customHeight="1" x14ac:dyDescent="0.3">
      <c r="B128" s="201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</row>
    <row r="129" spans="2:27" ht="14.25" customHeight="1" x14ac:dyDescent="0.3">
      <c r="B129" s="201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A129" s="189"/>
    </row>
    <row r="130" spans="2:27" ht="14.25" customHeight="1" x14ac:dyDescent="0.3">
      <c r="B130" s="201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</row>
    <row r="131" spans="2:27" ht="14.25" customHeight="1" x14ac:dyDescent="0.3">
      <c r="B131" s="201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</row>
    <row r="132" spans="2:27" ht="14.25" customHeight="1" x14ac:dyDescent="0.3">
      <c r="B132" s="201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</row>
    <row r="133" spans="2:27" ht="14.25" customHeight="1" x14ac:dyDescent="0.3">
      <c r="B133" s="201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</row>
    <row r="134" spans="2:27" ht="14.25" customHeight="1" x14ac:dyDescent="0.3">
      <c r="B134" s="201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</row>
    <row r="135" spans="2:27" ht="14.25" customHeight="1" x14ac:dyDescent="0.3">
      <c r="B135" s="201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</row>
    <row r="136" spans="2:27" ht="14.25" customHeight="1" x14ac:dyDescent="0.3">
      <c r="B136" s="201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</row>
    <row r="137" spans="2:27" ht="14.25" customHeight="1" x14ac:dyDescent="0.3">
      <c r="B137" s="201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</row>
    <row r="138" spans="2:27" ht="14.25" customHeight="1" x14ac:dyDescent="0.3">
      <c r="B138" s="201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</row>
    <row r="139" spans="2:27" ht="14.25" customHeight="1" x14ac:dyDescent="0.3">
      <c r="B139" s="201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</row>
    <row r="140" spans="2:27" ht="14.25" customHeight="1" x14ac:dyDescent="0.3">
      <c r="B140" s="201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</row>
    <row r="141" spans="2:27" ht="14.25" customHeight="1" x14ac:dyDescent="0.3">
      <c r="B141" s="201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</row>
    <row r="142" spans="2:27" ht="14.25" customHeight="1" x14ac:dyDescent="0.3">
      <c r="B142" s="201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</row>
    <row r="143" spans="2:27" ht="14.25" customHeight="1" x14ac:dyDescent="0.3">
      <c r="B143" s="201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</row>
    <row r="144" spans="2:27" ht="14.25" customHeight="1" x14ac:dyDescent="0.3">
      <c r="B144" s="201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</row>
    <row r="145" spans="2:27" ht="14.25" customHeight="1" x14ac:dyDescent="0.3">
      <c r="B145" s="201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</row>
    <row r="146" spans="2:27" ht="14.25" customHeight="1" x14ac:dyDescent="0.3">
      <c r="B146" s="201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</row>
    <row r="147" spans="2:27" ht="14.25" customHeight="1" x14ac:dyDescent="0.3">
      <c r="B147" s="201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</row>
    <row r="148" spans="2:27" ht="14.25" customHeight="1" x14ac:dyDescent="0.3">
      <c r="B148" s="201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</row>
    <row r="149" spans="2:27" ht="14.25" customHeight="1" x14ac:dyDescent="0.3">
      <c r="B149" s="201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</row>
    <row r="150" spans="2:27" ht="14.25" customHeight="1" x14ac:dyDescent="0.3">
      <c r="B150" s="201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</row>
    <row r="151" spans="2:27" ht="14.25" customHeight="1" x14ac:dyDescent="0.3">
      <c r="B151" s="201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</row>
    <row r="152" spans="2:27" ht="14.25" customHeight="1" x14ac:dyDescent="0.3">
      <c r="B152" s="201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</row>
    <row r="153" spans="2:27" ht="14.25" customHeight="1" x14ac:dyDescent="0.3">
      <c r="B153" s="201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</row>
    <row r="154" spans="2:27" ht="14.25" customHeight="1" x14ac:dyDescent="0.3">
      <c r="B154" s="201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</row>
    <row r="155" spans="2:27" ht="14.25" customHeight="1" x14ac:dyDescent="0.3">
      <c r="B155" s="201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</row>
    <row r="156" spans="2:27" ht="14.25" customHeight="1" x14ac:dyDescent="0.3">
      <c r="B156" s="201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</row>
    <row r="157" spans="2:27" ht="14.25" customHeight="1" x14ac:dyDescent="0.3">
      <c r="B157" s="201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</row>
    <row r="158" spans="2:27" ht="14.25" customHeight="1" x14ac:dyDescent="0.3">
      <c r="B158" s="201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</row>
    <row r="159" spans="2:27" ht="14.25" customHeight="1" x14ac:dyDescent="0.3">
      <c r="B159" s="201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</row>
    <row r="160" spans="2:27" ht="14.25" customHeight="1" x14ac:dyDescent="0.3">
      <c r="B160" s="201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</row>
    <row r="161" spans="2:27" ht="14.25" customHeight="1" x14ac:dyDescent="0.3">
      <c r="B161" s="201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</row>
    <row r="162" spans="2:27" ht="14.25" customHeight="1" x14ac:dyDescent="0.3">
      <c r="B162" s="201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</row>
    <row r="163" spans="2:27" ht="14.25" customHeight="1" x14ac:dyDescent="0.3">
      <c r="B163" s="201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</row>
    <row r="164" spans="2:27" ht="14.25" customHeight="1" x14ac:dyDescent="0.3">
      <c r="B164" s="201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</row>
    <row r="165" spans="2:27" ht="14.25" customHeight="1" x14ac:dyDescent="0.3">
      <c r="B165" s="201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</row>
    <row r="166" spans="2:27" ht="14.25" customHeight="1" x14ac:dyDescent="0.3">
      <c r="B166" s="201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</row>
    <row r="167" spans="2:27" ht="14.25" customHeight="1" x14ac:dyDescent="0.3">
      <c r="B167" s="201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</row>
    <row r="168" spans="2:27" ht="14.25" customHeight="1" x14ac:dyDescent="0.3">
      <c r="B168" s="201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</row>
    <row r="169" spans="2:27" ht="14.25" customHeight="1" x14ac:dyDescent="0.3">
      <c r="B169" s="201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</row>
    <row r="170" spans="2:27" ht="14.25" customHeight="1" x14ac:dyDescent="0.3">
      <c r="B170" s="201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</row>
    <row r="171" spans="2:27" ht="14.25" customHeight="1" x14ac:dyDescent="0.3">
      <c r="B171" s="201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</row>
    <row r="172" spans="2:27" ht="14.25" customHeight="1" x14ac:dyDescent="0.3">
      <c r="B172" s="201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</row>
    <row r="173" spans="2:27" ht="14.25" customHeight="1" x14ac:dyDescent="0.3">
      <c r="B173" s="201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</row>
    <row r="174" spans="2:27" ht="14.25" customHeight="1" x14ac:dyDescent="0.3">
      <c r="B174" s="201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</row>
    <row r="175" spans="2:27" ht="14.25" customHeight="1" x14ac:dyDescent="0.3">
      <c r="B175" s="201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</row>
    <row r="176" spans="2:27" ht="14.25" customHeight="1" x14ac:dyDescent="0.3">
      <c r="B176" s="201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</row>
    <row r="177" spans="2:27" ht="14.25" customHeight="1" x14ac:dyDescent="0.3">
      <c r="B177" s="201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</row>
    <row r="178" spans="2:27" ht="14.25" customHeight="1" x14ac:dyDescent="0.3">
      <c r="B178" s="201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</row>
    <row r="179" spans="2:27" ht="14.25" customHeight="1" x14ac:dyDescent="0.3">
      <c r="B179" s="201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</row>
    <row r="180" spans="2:27" ht="14.25" customHeight="1" x14ac:dyDescent="0.3">
      <c r="B180" s="201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</row>
    <row r="181" spans="2:27" ht="14.25" customHeight="1" x14ac:dyDescent="0.3">
      <c r="B181" s="201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</row>
    <row r="182" spans="2:27" ht="14.25" customHeight="1" x14ac:dyDescent="0.3">
      <c r="B182" s="201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</row>
    <row r="183" spans="2:27" ht="14.25" customHeight="1" x14ac:dyDescent="0.3">
      <c r="B183" s="201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</row>
    <row r="184" spans="2:27" ht="14.25" customHeight="1" x14ac:dyDescent="0.3">
      <c r="B184" s="201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</row>
    <row r="185" spans="2:27" ht="14.25" customHeight="1" x14ac:dyDescent="0.3">
      <c r="B185" s="201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</row>
    <row r="186" spans="2:27" ht="14.25" customHeight="1" x14ac:dyDescent="0.3">
      <c r="B186" s="201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</row>
    <row r="187" spans="2:27" ht="14.25" customHeight="1" x14ac:dyDescent="0.3">
      <c r="B187" s="201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</row>
    <row r="188" spans="2:27" ht="14.25" customHeight="1" x14ac:dyDescent="0.3">
      <c r="B188" s="201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</row>
    <row r="189" spans="2:27" ht="14.25" customHeight="1" x14ac:dyDescent="0.3">
      <c r="B189" s="201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</row>
    <row r="190" spans="2:27" ht="14.25" customHeight="1" x14ac:dyDescent="0.3">
      <c r="B190" s="201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</row>
    <row r="191" spans="2:27" ht="14.25" customHeight="1" x14ac:dyDescent="0.3">
      <c r="B191" s="201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</row>
    <row r="192" spans="2:27" ht="14.25" customHeight="1" x14ac:dyDescent="0.3">
      <c r="B192" s="201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</row>
    <row r="193" spans="2:27" ht="14.25" customHeight="1" x14ac:dyDescent="0.3">
      <c r="B193" s="201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</row>
    <row r="194" spans="2:27" ht="14.25" customHeight="1" x14ac:dyDescent="0.3">
      <c r="B194" s="201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</row>
    <row r="195" spans="2:27" ht="14.25" customHeight="1" x14ac:dyDescent="0.3">
      <c r="B195" s="201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</row>
    <row r="196" spans="2:27" ht="14.25" customHeight="1" x14ac:dyDescent="0.3">
      <c r="B196" s="201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</row>
    <row r="197" spans="2:27" ht="14.25" customHeight="1" x14ac:dyDescent="0.3">
      <c r="B197" s="201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</row>
    <row r="198" spans="2:27" ht="14.25" customHeight="1" x14ac:dyDescent="0.3">
      <c r="B198" s="201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</row>
    <row r="199" spans="2:27" ht="14.25" customHeight="1" x14ac:dyDescent="0.3">
      <c r="B199" s="201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</row>
    <row r="200" spans="2:27" ht="14.25" customHeight="1" x14ac:dyDescent="0.3">
      <c r="B200" s="201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</row>
    <row r="201" spans="2:27" ht="14.25" customHeight="1" x14ac:dyDescent="0.3">
      <c r="B201" s="201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</row>
    <row r="202" spans="2:27" ht="14.25" customHeight="1" x14ac:dyDescent="0.3">
      <c r="B202" s="201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</row>
    <row r="203" spans="2:27" ht="14.25" customHeight="1" x14ac:dyDescent="0.3">
      <c r="B203" s="201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</row>
    <row r="204" spans="2:27" ht="14.25" customHeight="1" x14ac:dyDescent="0.3">
      <c r="B204" s="201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</row>
    <row r="205" spans="2:27" ht="14.25" customHeight="1" x14ac:dyDescent="0.3">
      <c r="B205" s="201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</row>
    <row r="206" spans="2:27" ht="14.25" customHeight="1" x14ac:dyDescent="0.3">
      <c r="B206" s="201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</row>
    <row r="207" spans="2:27" ht="14.25" customHeight="1" x14ac:dyDescent="0.3">
      <c r="B207" s="201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</row>
    <row r="208" spans="2:27" ht="14.25" customHeight="1" x14ac:dyDescent="0.3">
      <c r="B208" s="201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</row>
    <row r="209" spans="2:27" ht="14.25" customHeight="1" x14ac:dyDescent="0.3">
      <c r="B209" s="201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</row>
    <row r="210" spans="2:27" ht="14.25" customHeight="1" x14ac:dyDescent="0.3">
      <c r="B210" s="201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</row>
    <row r="211" spans="2:27" ht="14.25" customHeight="1" x14ac:dyDescent="0.3">
      <c r="B211" s="201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</row>
    <row r="212" spans="2:27" ht="14.25" customHeight="1" x14ac:dyDescent="0.3">
      <c r="B212" s="201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</row>
    <row r="213" spans="2:27" ht="14.25" customHeight="1" x14ac:dyDescent="0.3">
      <c r="B213" s="201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</row>
    <row r="214" spans="2:27" ht="14.25" customHeight="1" x14ac:dyDescent="0.3">
      <c r="B214" s="201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</row>
    <row r="215" spans="2:27" ht="14.25" customHeight="1" x14ac:dyDescent="0.3">
      <c r="B215" s="201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</row>
    <row r="216" spans="2:27" ht="14.25" customHeight="1" x14ac:dyDescent="0.3">
      <c r="B216" s="201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</row>
    <row r="217" spans="2:27" ht="14.25" customHeight="1" x14ac:dyDescent="0.3">
      <c r="B217" s="201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</row>
    <row r="218" spans="2:27" ht="14.25" customHeight="1" x14ac:dyDescent="0.3">
      <c r="B218" s="201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</row>
    <row r="219" spans="2:27" ht="14.25" customHeight="1" x14ac:dyDescent="0.3">
      <c r="B219" s="201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</row>
    <row r="220" spans="2:27" ht="14.25" customHeight="1" x14ac:dyDescent="0.3">
      <c r="B220" s="201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</row>
    <row r="221" spans="2:27" ht="14.25" customHeight="1" x14ac:dyDescent="0.3">
      <c r="B221" s="201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</row>
    <row r="222" spans="2:27" ht="14.25" customHeight="1" x14ac:dyDescent="0.3">
      <c r="B222" s="201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</row>
    <row r="223" spans="2:27" ht="14.25" customHeight="1" x14ac:dyDescent="0.3">
      <c r="B223" s="201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</row>
    <row r="224" spans="2:27" ht="14.25" customHeight="1" x14ac:dyDescent="0.3">
      <c r="B224" s="201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</row>
    <row r="225" spans="2:27" ht="14.25" customHeight="1" x14ac:dyDescent="0.3">
      <c r="B225" s="201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</row>
    <row r="226" spans="2:27" ht="14.25" customHeight="1" x14ac:dyDescent="0.3">
      <c r="B226" s="201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</row>
    <row r="227" spans="2:27" ht="14.25" customHeight="1" x14ac:dyDescent="0.3">
      <c r="B227" s="201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</row>
    <row r="228" spans="2:27" ht="14.25" customHeight="1" x14ac:dyDescent="0.3">
      <c r="B228" s="201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</row>
    <row r="229" spans="2:27" ht="14.25" customHeight="1" x14ac:dyDescent="0.3">
      <c r="B229" s="201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</row>
    <row r="230" spans="2:27" ht="14.25" customHeight="1" x14ac:dyDescent="0.3">
      <c r="B230" s="201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</row>
    <row r="231" spans="2:27" ht="14.25" customHeight="1" x14ac:dyDescent="0.3">
      <c r="B231" s="201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</row>
    <row r="232" spans="2:27" ht="14.25" customHeight="1" x14ac:dyDescent="0.3">
      <c r="B232" s="201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</row>
    <row r="233" spans="2:27" ht="14.25" customHeight="1" x14ac:dyDescent="0.3">
      <c r="B233" s="201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</row>
    <row r="234" spans="2:27" ht="14.25" customHeight="1" x14ac:dyDescent="0.3">
      <c r="B234" s="201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</row>
    <row r="235" spans="2:27" ht="14.25" customHeight="1" x14ac:dyDescent="0.3">
      <c r="B235" s="201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</row>
    <row r="236" spans="2:27" ht="14.25" customHeight="1" x14ac:dyDescent="0.3">
      <c r="B236" s="201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</row>
    <row r="237" spans="2:27" ht="14.25" customHeight="1" x14ac:dyDescent="0.3">
      <c r="B237" s="201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</row>
    <row r="238" spans="2:27" ht="14.25" customHeight="1" x14ac:dyDescent="0.3">
      <c r="B238" s="201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</row>
    <row r="239" spans="2:27" ht="14.25" customHeight="1" x14ac:dyDescent="0.3">
      <c r="B239" s="201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</row>
    <row r="240" spans="2:27" ht="14.25" customHeight="1" x14ac:dyDescent="0.3">
      <c r="B240" s="201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</row>
    <row r="241" spans="2:27" ht="14.25" customHeight="1" x14ac:dyDescent="0.3">
      <c r="B241" s="201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</row>
    <row r="242" spans="2:27" ht="14.25" customHeight="1" x14ac:dyDescent="0.3">
      <c r="B242" s="201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</row>
    <row r="243" spans="2:27" ht="14.25" customHeight="1" x14ac:dyDescent="0.3">
      <c r="B243" s="201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</row>
    <row r="244" spans="2:27" ht="14.25" customHeight="1" x14ac:dyDescent="0.3">
      <c r="B244" s="201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</row>
    <row r="245" spans="2:27" ht="14.25" customHeight="1" x14ac:dyDescent="0.3">
      <c r="B245" s="201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</row>
    <row r="246" spans="2:27" ht="14.25" customHeight="1" x14ac:dyDescent="0.3">
      <c r="B246" s="201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</row>
    <row r="247" spans="2:27" ht="14.25" customHeight="1" x14ac:dyDescent="0.3">
      <c r="B247" s="201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</row>
    <row r="248" spans="2:27" ht="14.25" customHeight="1" x14ac:dyDescent="0.3">
      <c r="B248" s="201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</row>
    <row r="249" spans="2:27" ht="14.25" customHeight="1" x14ac:dyDescent="0.3">
      <c r="B249" s="201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</row>
    <row r="250" spans="2:27" ht="14.25" customHeight="1" x14ac:dyDescent="0.3">
      <c r="B250" s="201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</row>
    <row r="251" spans="2:27" ht="14.25" customHeight="1" x14ac:dyDescent="0.3">
      <c r="B251" s="201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</row>
    <row r="252" spans="2:27" ht="14.25" customHeight="1" x14ac:dyDescent="0.3">
      <c r="B252" s="201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</row>
    <row r="253" spans="2:27" ht="14.25" customHeight="1" x14ac:dyDescent="0.3">
      <c r="B253" s="201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</row>
    <row r="254" spans="2:27" ht="14.25" customHeight="1" x14ac:dyDescent="0.3">
      <c r="B254" s="201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</row>
    <row r="255" spans="2:27" ht="14.25" customHeight="1" x14ac:dyDescent="0.3">
      <c r="B255" s="201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</row>
    <row r="256" spans="2:27" ht="14.25" customHeight="1" x14ac:dyDescent="0.3">
      <c r="B256" s="201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</row>
    <row r="257" spans="2:27" ht="14.25" customHeight="1" x14ac:dyDescent="0.3">
      <c r="B257" s="201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</row>
    <row r="258" spans="2:27" ht="14.25" customHeight="1" x14ac:dyDescent="0.3">
      <c r="B258" s="201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</row>
    <row r="259" spans="2:27" ht="14.25" customHeight="1" x14ac:dyDescent="0.3">
      <c r="B259" s="201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</row>
    <row r="260" spans="2:27" ht="14.25" customHeight="1" x14ac:dyDescent="0.3">
      <c r="B260" s="201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</row>
    <row r="261" spans="2:27" ht="14.25" customHeight="1" x14ac:dyDescent="0.3">
      <c r="B261" s="201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</row>
    <row r="262" spans="2:27" ht="14.25" customHeight="1" x14ac:dyDescent="0.3">
      <c r="B262" s="201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</row>
    <row r="263" spans="2:27" ht="14.25" customHeight="1" x14ac:dyDescent="0.3">
      <c r="B263" s="201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</row>
    <row r="264" spans="2:27" ht="14.25" customHeight="1" x14ac:dyDescent="0.3">
      <c r="B264" s="201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</row>
    <row r="265" spans="2:27" ht="14.25" customHeight="1" x14ac:dyDescent="0.3">
      <c r="B265" s="201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</row>
    <row r="266" spans="2:27" ht="14.25" customHeight="1" x14ac:dyDescent="0.3">
      <c r="B266" s="201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</row>
    <row r="267" spans="2:27" ht="14.25" customHeight="1" x14ac:dyDescent="0.3">
      <c r="B267" s="201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</row>
    <row r="268" spans="2:27" ht="14.25" customHeight="1" x14ac:dyDescent="0.3">
      <c r="B268" s="201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</row>
    <row r="269" spans="2:27" ht="14.25" customHeight="1" x14ac:dyDescent="0.3">
      <c r="B269" s="201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</row>
    <row r="270" spans="2:27" ht="14.25" customHeight="1" x14ac:dyDescent="0.3">
      <c r="B270" s="201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</row>
    <row r="271" spans="2:27" ht="14.25" customHeight="1" x14ac:dyDescent="0.3">
      <c r="B271" s="201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</row>
    <row r="272" spans="2:27" ht="14.25" customHeight="1" x14ac:dyDescent="0.3">
      <c r="B272" s="201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</row>
    <row r="273" spans="2:27" ht="14.25" customHeight="1" x14ac:dyDescent="0.3">
      <c r="B273" s="201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</row>
    <row r="274" spans="2:27" ht="14.25" customHeight="1" x14ac:dyDescent="0.3">
      <c r="B274" s="201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</row>
    <row r="275" spans="2:27" ht="14.25" customHeight="1" x14ac:dyDescent="0.3">
      <c r="B275" s="201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</row>
    <row r="276" spans="2:27" ht="14.25" customHeight="1" x14ac:dyDescent="0.3">
      <c r="B276" s="201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</row>
    <row r="277" spans="2:27" ht="14.25" customHeight="1" x14ac:dyDescent="0.3">
      <c r="B277" s="201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</row>
    <row r="278" spans="2:27" ht="14.25" customHeight="1" x14ac:dyDescent="0.3">
      <c r="B278" s="201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</row>
    <row r="279" spans="2:27" ht="14.25" customHeight="1" x14ac:dyDescent="0.3">
      <c r="B279" s="201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</row>
    <row r="280" spans="2:27" ht="14.25" customHeight="1" x14ac:dyDescent="0.3">
      <c r="B280" s="201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</row>
    <row r="281" spans="2:27" ht="14.25" customHeight="1" x14ac:dyDescent="0.3">
      <c r="B281" s="201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</row>
    <row r="282" spans="2:27" ht="14.25" customHeight="1" x14ac:dyDescent="0.3">
      <c r="B282" s="201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</row>
    <row r="283" spans="2:27" ht="14.25" customHeight="1" x14ac:dyDescent="0.3">
      <c r="B283" s="201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</row>
    <row r="284" spans="2:27" ht="14.25" customHeight="1" x14ac:dyDescent="0.3">
      <c r="B284" s="201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</row>
    <row r="285" spans="2:27" ht="14.25" customHeight="1" x14ac:dyDescent="0.3">
      <c r="B285" s="201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</row>
    <row r="286" spans="2:27" ht="14.25" customHeight="1" x14ac:dyDescent="0.3">
      <c r="B286" s="201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</row>
    <row r="287" spans="2:27" ht="14.25" customHeight="1" x14ac:dyDescent="0.3">
      <c r="B287" s="201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</row>
    <row r="288" spans="2:27" ht="14.25" customHeight="1" x14ac:dyDescent="0.3">
      <c r="B288" s="201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</row>
    <row r="289" spans="2:27" ht="14.25" customHeight="1" x14ac:dyDescent="0.3">
      <c r="B289" s="201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</row>
    <row r="290" spans="2:27" ht="14.25" customHeight="1" x14ac:dyDescent="0.3">
      <c r="B290" s="201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</row>
    <row r="291" spans="2:27" ht="14.25" customHeight="1" x14ac:dyDescent="0.3">
      <c r="B291" s="201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</row>
    <row r="292" spans="2:27" ht="14.25" customHeight="1" x14ac:dyDescent="0.3">
      <c r="B292" s="201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</row>
    <row r="293" spans="2:27" ht="14.25" customHeight="1" x14ac:dyDescent="0.3">
      <c r="B293" s="201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</row>
    <row r="294" spans="2:27" ht="14.25" customHeight="1" x14ac:dyDescent="0.3">
      <c r="B294" s="201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</row>
    <row r="295" spans="2:27" ht="14.25" customHeight="1" x14ac:dyDescent="0.3">
      <c r="B295" s="201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</row>
    <row r="296" spans="2:27" ht="14.25" customHeight="1" x14ac:dyDescent="0.3">
      <c r="B296" s="201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</row>
    <row r="297" spans="2:27" ht="14.25" customHeight="1" x14ac:dyDescent="0.3">
      <c r="B297" s="201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</row>
    <row r="298" spans="2:27" ht="14.25" customHeight="1" x14ac:dyDescent="0.3">
      <c r="B298" s="201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</row>
    <row r="299" spans="2:27" ht="14.25" customHeight="1" x14ac:dyDescent="0.3">
      <c r="B299" s="201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</row>
    <row r="300" spans="2:27" ht="14.25" customHeight="1" x14ac:dyDescent="0.3">
      <c r="B300" s="201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</row>
    <row r="301" spans="2:27" ht="14.25" customHeight="1" x14ac:dyDescent="0.3">
      <c r="B301" s="201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</row>
    <row r="302" spans="2:27" ht="14.25" customHeight="1" x14ac:dyDescent="0.3">
      <c r="B302" s="201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</row>
    <row r="303" spans="2:27" ht="14.25" customHeight="1" x14ac:dyDescent="0.3">
      <c r="B303" s="201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</row>
    <row r="304" spans="2:27" ht="14.25" customHeight="1" x14ac:dyDescent="0.3">
      <c r="B304" s="201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</row>
    <row r="305" spans="2:27" ht="14.25" customHeight="1" x14ac:dyDescent="0.3">
      <c r="B305" s="201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</row>
    <row r="306" spans="2:27" ht="14.25" customHeight="1" x14ac:dyDescent="0.3">
      <c r="B306" s="201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</row>
    <row r="307" spans="2:27" ht="14.25" customHeight="1" x14ac:dyDescent="0.3">
      <c r="B307" s="201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</row>
    <row r="308" spans="2:27" ht="14.25" customHeight="1" x14ac:dyDescent="0.3">
      <c r="B308" s="201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</row>
    <row r="309" spans="2:27" ht="14.25" customHeight="1" x14ac:dyDescent="0.3">
      <c r="B309" s="201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</row>
    <row r="310" spans="2:27" ht="14.25" customHeight="1" x14ac:dyDescent="0.3">
      <c r="B310" s="201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</row>
    <row r="311" spans="2:27" ht="14.25" customHeight="1" x14ac:dyDescent="0.3">
      <c r="B311" s="201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</row>
    <row r="312" spans="2:27" ht="14.25" customHeight="1" x14ac:dyDescent="0.3">
      <c r="B312" s="201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</row>
    <row r="313" spans="2:27" ht="14.25" customHeight="1" x14ac:dyDescent="0.3">
      <c r="B313" s="201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</row>
    <row r="314" spans="2:27" ht="14.25" customHeight="1" x14ac:dyDescent="0.3">
      <c r="B314" s="201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</row>
    <row r="315" spans="2:27" ht="14.25" customHeight="1" x14ac:dyDescent="0.3">
      <c r="B315" s="201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</row>
    <row r="316" spans="2:27" ht="14.25" customHeight="1" x14ac:dyDescent="0.3">
      <c r="B316" s="201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</row>
    <row r="317" spans="2:27" ht="14.25" customHeight="1" x14ac:dyDescent="0.3">
      <c r="B317" s="201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</row>
    <row r="318" spans="2:27" ht="14.25" customHeight="1" x14ac:dyDescent="0.3">
      <c r="B318" s="201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</row>
    <row r="319" spans="2:27" ht="14.25" customHeight="1" x14ac:dyDescent="0.3">
      <c r="B319" s="201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</row>
    <row r="320" spans="2:27" ht="14.25" customHeight="1" x14ac:dyDescent="0.3">
      <c r="B320" s="201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  <c r="AA320" s="189"/>
    </row>
    <row r="321" spans="2:27" ht="14.25" customHeight="1" x14ac:dyDescent="0.3">
      <c r="B321" s="201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</row>
    <row r="322" spans="2:27" ht="14.25" customHeight="1" x14ac:dyDescent="0.3">
      <c r="B322" s="201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</row>
    <row r="323" spans="2:27" ht="14.25" customHeight="1" x14ac:dyDescent="0.3">
      <c r="B323" s="201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  <c r="AA323" s="189"/>
    </row>
    <row r="324" spans="2:27" ht="14.25" customHeight="1" x14ac:dyDescent="0.3">
      <c r="B324" s="201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</row>
    <row r="325" spans="2:27" ht="14.25" customHeight="1" x14ac:dyDescent="0.3">
      <c r="B325" s="201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</row>
    <row r="326" spans="2:27" ht="14.25" customHeight="1" x14ac:dyDescent="0.3">
      <c r="B326" s="201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</row>
    <row r="327" spans="2:27" ht="14.25" customHeight="1" x14ac:dyDescent="0.3">
      <c r="B327" s="201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</row>
    <row r="328" spans="2:27" ht="14.25" customHeight="1" x14ac:dyDescent="0.3">
      <c r="B328" s="201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</row>
    <row r="329" spans="2:27" ht="14.25" customHeight="1" x14ac:dyDescent="0.3">
      <c r="B329" s="201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</row>
    <row r="330" spans="2:27" ht="14.25" customHeight="1" x14ac:dyDescent="0.3">
      <c r="B330" s="201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</row>
    <row r="331" spans="2:27" ht="14.25" customHeight="1" x14ac:dyDescent="0.3">
      <c r="B331" s="201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</row>
    <row r="332" spans="2:27" ht="14.25" customHeight="1" x14ac:dyDescent="0.3">
      <c r="B332" s="201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</row>
    <row r="333" spans="2:27" ht="14.25" customHeight="1" x14ac:dyDescent="0.3">
      <c r="B333" s="201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</row>
    <row r="334" spans="2:27" ht="14.25" customHeight="1" x14ac:dyDescent="0.3">
      <c r="B334" s="201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</row>
    <row r="335" spans="2:27" ht="14.25" customHeight="1" x14ac:dyDescent="0.3">
      <c r="B335" s="201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</row>
    <row r="336" spans="2:27" ht="14.25" customHeight="1" x14ac:dyDescent="0.3">
      <c r="B336" s="201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</row>
    <row r="337" spans="2:27" ht="14.25" customHeight="1" x14ac:dyDescent="0.3">
      <c r="B337" s="201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</row>
    <row r="338" spans="2:27" ht="14.25" customHeight="1" x14ac:dyDescent="0.3">
      <c r="B338" s="201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</row>
    <row r="339" spans="2:27" ht="14.25" customHeight="1" x14ac:dyDescent="0.3">
      <c r="B339" s="201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</row>
    <row r="340" spans="2:27" ht="14.25" customHeight="1" x14ac:dyDescent="0.3">
      <c r="B340" s="201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</row>
    <row r="341" spans="2:27" ht="14.25" customHeight="1" x14ac:dyDescent="0.3">
      <c r="B341" s="201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</row>
    <row r="342" spans="2:27" ht="14.25" customHeight="1" x14ac:dyDescent="0.3">
      <c r="B342" s="201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</row>
    <row r="343" spans="2:27" ht="14.25" customHeight="1" x14ac:dyDescent="0.3">
      <c r="B343" s="201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</row>
    <row r="344" spans="2:27" ht="14.25" customHeight="1" x14ac:dyDescent="0.3">
      <c r="B344" s="201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</row>
    <row r="345" spans="2:27" ht="14.25" customHeight="1" x14ac:dyDescent="0.3">
      <c r="B345" s="201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  <c r="AA345" s="189"/>
    </row>
    <row r="346" spans="2:27" ht="14.25" customHeight="1" x14ac:dyDescent="0.3">
      <c r="B346" s="201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  <c r="AA346" s="189"/>
    </row>
    <row r="347" spans="2:27" ht="14.25" customHeight="1" x14ac:dyDescent="0.3">
      <c r="B347" s="201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</row>
    <row r="348" spans="2:27" ht="14.25" customHeight="1" x14ac:dyDescent="0.3">
      <c r="B348" s="201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</row>
    <row r="349" spans="2:27" ht="14.25" customHeight="1" x14ac:dyDescent="0.3">
      <c r="B349" s="201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</row>
    <row r="350" spans="2:27" ht="14.25" customHeight="1" x14ac:dyDescent="0.3">
      <c r="B350" s="201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</row>
    <row r="351" spans="2:27" ht="14.25" customHeight="1" x14ac:dyDescent="0.3">
      <c r="B351" s="201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  <c r="AA351" s="189"/>
    </row>
    <row r="352" spans="2:27" ht="14.25" customHeight="1" x14ac:dyDescent="0.3">
      <c r="B352" s="201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</row>
    <row r="353" spans="2:27" ht="14.25" customHeight="1" x14ac:dyDescent="0.3">
      <c r="B353" s="201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</row>
    <row r="354" spans="2:27" ht="14.25" customHeight="1" x14ac:dyDescent="0.3">
      <c r="B354" s="201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</row>
    <row r="355" spans="2:27" ht="14.25" customHeight="1" x14ac:dyDescent="0.3">
      <c r="B355" s="201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</row>
    <row r="356" spans="2:27" ht="14.25" customHeight="1" x14ac:dyDescent="0.3">
      <c r="B356" s="201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</row>
    <row r="357" spans="2:27" ht="14.25" customHeight="1" x14ac:dyDescent="0.3">
      <c r="B357" s="201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</row>
    <row r="358" spans="2:27" ht="14.25" customHeight="1" x14ac:dyDescent="0.3">
      <c r="B358" s="201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</row>
    <row r="359" spans="2:27" ht="14.25" customHeight="1" x14ac:dyDescent="0.3">
      <c r="B359" s="201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  <c r="AA359" s="189"/>
    </row>
    <row r="360" spans="2:27" ht="14.25" customHeight="1" x14ac:dyDescent="0.3">
      <c r="B360" s="201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</row>
    <row r="361" spans="2:27" ht="14.25" customHeight="1" x14ac:dyDescent="0.3">
      <c r="B361" s="201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</row>
    <row r="362" spans="2:27" ht="14.25" customHeight="1" x14ac:dyDescent="0.3">
      <c r="B362" s="201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  <c r="AA362" s="189"/>
    </row>
    <row r="363" spans="2:27" ht="14.25" customHeight="1" x14ac:dyDescent="0.3">
      <c r="B363" s="201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</row>
    <row r="364" spans="2:27" ht="14.25" customHeight="1" x14ac:dyDescent="0.3">
      <c r="B364" s="201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</row>
    <row r="365" spans="2:27" ht="14.25" customHeight="1" x14ac:dyDescent="0.3">
      <c r="B365" s="201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  <c r="AA365" s="189"/>
    </row>
    <row r="366" spans="2:27" ht="14.25" customHeight="1" x14ac:dyDescent="0.3">
      <c r="B366" s="201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</row>
    <row r="367" spans="2:27" ht="14.25" customHeight="1" x14ac:dyDescent="0.3">
      <c r="B367" s="201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</row>
    <row r="368" spans="2:27" ht="14.25" customHeight="1" x14ac:dyDescent="0.3">
      <c r="B368" s="201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</row>
    <row r="369" spans="2:27" ht="14.25" customHeight="1" x14ac:dyDescent="0.3">
      <c r="B369" s="201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</row>
    <row r="370" spans="2:27" ht="14.25" customHeight="1" x14ac:dyDescent="0.3">
      <c r="B370" s="201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</row>
    <row r="371" spans="2:27" ht="14.25" customHeight="1" x14ac:dyDescent="0.3">
      <c r="B371" s="201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</row>
    <row r="372" spans="2:27" ht="14.25" customHeight="1" x14ac:dyDescent="0.3">
      <c r="B372" s="201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</row>
    <row r="373" spans="2:27" ht="14.25" customHeight="1" x14ac:dyDescent="0.3">
      <c r="B373" s="201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</row>
    <row r="374" spans="2:27" ht="14.25" customHeight="1" x14ac:dyDescent="0.3">
      <c r="B374" s="201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</row>
    <row r="375" spans="2:27" ht="14.25" customHeight="1" x14ac:dyDescent="0.3">
      <c r="B375" s="201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</row>
    <row r="376" spans="2:27" ht="14.25" customHeight="1" x14ac:dyDescent="0.3">
      <c r="B376" s="201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</row>
    <row r="377" spans="2:27" ht="14.25" customHeight="1" x14ac:dyDescent="0.3">
      <c r="B377" s="201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</row>
    <row r="378" spans="2:27" ht="14.25" customHeight="1" x14ac:dyDescent="0.3">
      <c r="B378" s="201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</row>
    <row r="379" spans="2:27" ht="14.25" customHeight="1" x14ac:dyDescent="0.3">
      <c r="B379" s="201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</row>
    <row r="380" spans="2:27" ht="14.25" customHeight="1" x14ac:dyDescent="0.3">
      <c r="B380" s="201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</row>
    <row r="381" spans="2:27" ht="14.25" customHeight="1" x14ac:dyDescent="0.3">
      <c r="B381" s="201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</row>
    <row r="382" spans="2:27" ht="14.25" customHeight="1" x14ac:dyDescent="0.3">
      <c r="B382" s="201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</row>
    <row r="383" spans="2:27" ht="14.25" customHeight="1" x14ac:dyDescent="0.3">
      <c r="B383" s="201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</row>
    <row r="384" spans="2:27" ht="14.25" customHeight="1" x14ac:dyDescent="0.3">
      <c r="B384" s="201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</row>
    <row r="385" spans="2:27" ht="14.25" customHeight="1" x14ac:dyDescent="0.3">
      <c r="B385" s="201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</row>
    <row r="386" spans="2:27" ht="14.25" customHeight="1" x14ac:dyDescent="0.3">
      <c r="B386" s="201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</row>
    <row r="387" spans="2:27" ht="14.25" customHeight="1" x14ac:dyDescent="0.3">
      <c r="B387" s="201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</row>
    <row r="388" spans="2:27" ht="14.25" customHeight="1" x14ac:dyDescent="0.3">
      <c r="B388" s="201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</row>
    <row r="389" spans="2:27" ht="14.25" customHeight="1" x14ac:dyDescent="0.3">
      <c r="B389" s="201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</row>
    <row r="390" spans="2:27" ht="14.25" customHeight="1" x14ac:dyDescent="0.3">
      <c r="B390" s="201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</row>
    <row r="391" spans="2:27" ht="14.25" customHeight="1" x14ac:dyDescent="0.3">
      <c r="B391" s="201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</row>
    <row r="392" spans="2:27" ht="14.25" customHeight="1" x14ac:dyDescent="0.3">
      <c r="B392" s="201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</row>
    <row r="393" spans="2:27" ht="14.25" customHeight="1" x14ac:dyDescent="0.3">
      <c r="B393" s="201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  <c r="AA393" s="189"/>
    </row>
    <row r="394" spans="2:27" ht="14.25" customHeight="1" x14ac:dyDescent="0.3">
      <c r="B394" s="201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</row>
    <row r="395" spans="2:27" ht="14.25" customHeight="1" x14ac:dyDescent="0.3">
      <c r="B395" s="201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</row>
    <row r="396" spans="2:27" ht="14.25" customHeight="1" x14ac:dyDescent="0.3">
      <c r="B396" s="201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</row>
    <row r="397" spans="2:27" ht="14.25" customHeight="1" x14ac:dyDescent="0.3">
      <c r="B397" s="201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</row>
    <row r="398" spans="2:27" ht="14.25" customHeight="1" x14ac:dyDescent="0.3">
      <c r="B398" s="201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</row>
    <row r="399" spans="2:27" ht="14.25" customHeight="1" x14ac:dyDescent="0.3">
      <c r="B399" s="201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</row>
    <row r="400" spans="2:27" ht="14.25" customHeight="1" x14ac:dyDescent="0.3">
      <c r="B400" s="201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</row>
    <row r="401" spans="2:27" ht="14.25" customHeight="1" x14ac:dyDescent="0.3">
      <c r="B401" s="201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  <c r="AA401" s="189"/>
    </row>
    <row r="402" spans="2:27" ht="14.25" customHeight="1" x14ac:dyDescent="0.3">
      <c r="B402" s="201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</row>
    <row r="403" spans="2:27" ht="14.25" customHeight="1" x14ac:dyDescent="0.3">
      <c r="B403" s="201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</row>
    <row r="404" spans="2:27" ht="14.25" customHeight="1" x14ac:dyDescent="0.3">
      <c r="B404" s="201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</row>
    <row r="405" spans="2:27" ht="14.25" customHeight="1" x14ac:dyDescent="0.3">
      <c r="B405" s="201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</row>
    <row r="406" spans="2:27" ht="14.25" customHeight="1" x14ac:dyDescent="0.3">
      <c r="B406" s="201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</row>
    <row r="407" spans="2:27" ht="14.25" customHeight="1" x14ac:dyDescent="0.3">
      <c r="B407" s="201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  <c r="AA407" s="189"/>
    </row>
    <row r="408" spans="2:27" ht="14.25" customHeight="1" x14ac:dyDescent="0.3">
      <c r="B408" s="201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</row>
    <row r="409" spans="2:27" ht="14.25" customHeight="1" x14ac:dyDescent="0.3">
      <c r="B409" s="201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</row>
    <row r="410" spans="2:27" ht="14.25" customHeight="1" x14ac:dyDescent="0.3">
      <c r="B410" s="201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</row>
    <row r="411" spans="2:27" ht="14.25" customHeight="1" x14ac:dyDescent="0.3">
      <c r="B411" s="201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</row>
    <row r="412" spans="2:27" ht="14.25" customHeight="1" x14ac:dyDescent="0.3">
      <c r="B412" s="201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</row>
    <row r="413" spans="2:27" ht="14.25" customHeight="1" x14ac:dyDescent="0.3">
      <c r="B413" s="201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</row>
    <row r="414" spans="2:27" ht="14.25" customHeight="1" x14ac:dyDescent="0.3">
      <c r="B414" s="201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</row>
    <row r="415" spans="2:27" ht="14.25" customHeight="1" x14ac:dyDescent="0.3">
      <c r="B415" s="201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</row>
    <row r="416" spans="2:27" ht="14.25" customHeight="1" x14ac:dyDescent="0.3">
      <c r="B416" s="201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</row>
    <row r="417" spans="2:27" ht="14.25" customHeight="1" x14ac:dyDescent="0.3">
      <c r="B417" s="201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</row>
    <row r="418" spans="2:27" ht="14.25" customHeight="1" x14ac:dyDescent="0.3">
      <c r="B418" s="201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</row>
    <row r="419" spans="2:27" ht="14.25" customHeight="1" x14ac:dyDescent="0.3">
      <c r="B419" s="201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</row>
    <row r="420" spans="2:27" ht="14.25" customHeight="1" x14ac:dyDescent="0.3">
      <c r="B420" s="201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</row>
    <row r="421" spans="2:27" ht="14.25" customHeight="1" x14ac:dyDescent="0.3">
      <c r="B421" s="201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</row>
    <row r="422" spans="2:27" ht="14.25" customHeight="1" x14ac:dyDescent="0.3">
      <c r="B422" s="201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</row>
    <row r="423" spans="2:27" ht="14.25" customHeight="1" x14ac:dyDescent="0.3">
      <c r="B423" s="201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</row>
    <row r="424" spans="2:27" ht="14.25" customHeight="1" x14ac:dyDescent="0.3">
      <c r="B424" s="201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</row>
    <row r="425" spans="2:27" ht="14.25" customHeight="1" x14ac:dyDescent="0.3">
      <c r="B425" s="201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</row>
    <row r="426" spans="2:27" ht="14.25" customHeight="1" x14ac:dyDescent="0.3">
      <c r="B426" s="201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</row>
    <row r="427" spans="2:27" ht="14.25" customHeight="1" x14ac:dyDescent="0.3">
      <c r="B427" s="201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</row>
    <row r="428" spans="2:27" ht="14.25" customHeight="1" x14ac:dyDescent="0.3">
      <c r="B428" s="201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</row>
    <row r="429" spans="2:27" ht="14.25" customHeight="1" x14ac:dyDescent="0.3">
      <c r="B429" s="201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</row>
    <row r="430" spans="2:27" ht="14.25" customHeight="1" x14ac:dyDescent="0.3">
      <c r="B430" s="201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  <c r="AA430" s="189"/>
    </row>
    <row r="431" spans="2:27" ht="14.25" customHeight="1" x14ac:dyDescent="0.3">
      <c r="B431" s="201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</row>
    <row r="432" spans="2:27" ht="14.25" customHeight="1" x14ac:dyDescent="0.3">
      <c r="B432" s="201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</row>
    <row r="433" spans="2:27" ht="14.25" customHeight="1" x14ac:dyDescent="0.3">
      <c r="B433" s="201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</row>
    <row r="434" spans="2:27" ht="14.25" customHeight="1" x14ac:dyDescent="0.3">
      <c r="B434" s="201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</row>
    <row r="435" spans="2:27" ht="14.25" customHeight="1" x14ac:dyDescent="0.3">
      <c r="B435" s="201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</row>
    <row r="436" spans="2:27" ht="14.25" customHeight="1" x14ac:dyDescent="0.3">
      <c r="B436" s="201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</row>
    <row r="437" spans="2:27" ht="14.25" customHeight="1" x14ac:dyDescent="0.3">
      <c r="B437" s="201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</row>
    <row r="438" spans="2:27" ht="14.25" customHeight="1" x14ac:dyDescent="0.3">
      <c r="B438" s="201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</row>
    <row r="439" spans="2:27" ht="14.25" customHeight="1" x14ac:dyDescent="0.3">
      <c r="B439" s="201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</row>
    <row r="440" spans="2:27" ht="14.25" customHeight="1" x14ac:dyDescent="0.3">
      <c r="B440" s="201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</row>
    <row r="441" spans="2:27" ht="14.25" customHeight="1" x14ac:dyDescent="0.3">
      <c r="B441" s="201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</row>
    <row r="442" spans="2:27" ht="14.25" customHeight="1" x14ac:dyDescent="0.3">
      <c r="B442" s="201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</row>
    <row r="443" spans="2:27" ht="14.25" customHeight="1" x14ac:dyDescent="0.3">
      <c r="B443" s="201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</row>
    <row r="444" spans="2:27" ht="14.25" customHeight="1" x14ac:dyDescent="0.3">
      <c r="B444" s="201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</row>
    <row r="445" spans="2:27" ht="14.25" customHeight="1" x14ac:dyDescent="0.3">
      <c r="B445" s="201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</row>
    <row r="446" spans="2:27" ht="14.25" customHeight="1" x14ac:dyDescent="0.3">
      <c r="B446" s="201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</row>
    <row r="447" spans="2:27" ht="14.25" customHeight="1" x14ac:dyDescent="0.3">
      <c r="B447" s="201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</row>
    <row r="448" spans="2:27" ht="14.25" customHeight="1" x14ac:dyDescent="0.3">
      <c r="B448" s="201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</row>
    <row r="449" spans="2:27" ht="14.25" customHeight="1" x14ac:dyDescent="0.3">
      <c r="B449" s="201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</row>
    <row r="450" spans="2:27" ht="14.25" customHeight="1" x14ac:dyDescent="0.3">
      <c r="B450" s="201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</row>
    <row r="451" spans="2:27" ht="14.25" customHeight="1" x14ac:dyDescent="0.3">
      <c r="B451" s="201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</row>
    <row r="452" spans="2:27" ht="14.25" customHeight="1" x14ac:dyDescent="0.3">
      <c r="B452" s="201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</row>
    <row r="453" spans="2:27" ht="14.25" customHeight="1" x14ac:dyDescent="0.3">
      <c r="B453" s="201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</row>
    <row r="454" spans="2:27" ht="14.25" customHeight="1" x14ac:dyDescent="0.3">
      <c r="B454" s="201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</row>
    <row r="455" spans="2:27" ht="14.25" customHeight="1" x14ac:dyDescent="0.3">
      <c r="B455" s="201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</row>
    <row r="456" spans="2:27" ht="14.25" customHeight="1" x14ac:dyDescent="0.3">
      <c r="B456" s="201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</row>
    <row r="457" spans="2:27" ht="14.25" customHeight="1" x14ac:dyDescent="0.3">
      <c r="B457" s="201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</row>
    <row r="458" spans="2:27" ht="14.25" customHeight="1" x14ac:dyDescent="0.3">
      <c r="B458" s="201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</row>
    <row r="459" spans="2:27" ht="14.25" customHeight="1" x14ac:dyDescent="0.3">
      <c r="B459" s="201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</row>
    <row r="460" spans="2:27" ht="14.25" customHeight="1" x14ac:dyDescent="0.3">
      <c r="B460" s="201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</row>
    <row r="461" spans="2:27" ht="14.25" customHeight="1" x14ac:dyDescent="0.3">
      <c r="B461" s="201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</row>
    <row r="462" spans="2:27" ht="14.25" customHeight="1" x14ac:dyDescent="0.3">
      <c r="B462" s="201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</row>
    <row r="463" spans="2:27" ht="14.25" customHeight="1" x14ac:dyDescent="0.3">
      <c r="B463" s="201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</row>
    <row r="464" spans="2:27" ht="14.25" customHeight="1" x14ac:dyDescent="0.3">
      <c r="B464" s="201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</row>
    <row r="465" spans="2:27" ht="14.25" customHeight="1" x14ac:dyDescent="0.3">
      <c r="B465" s="201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</row>
    <row r="466" spans="2:27" ht="14.25" customHeight="1" x14ac:dyDescent="0.3">
      <c r="B466" s="201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</row>
    <row r="467" spans="2:27" ht="14.25" customHeight="1" x14ac:dyDescent="0.3">
      <c r="B467" s="201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</row>
    <row r="468" spans="2:27" ht="14.25" customHeight="1" x14ac:dyDescent="0.3">
      <c r="B468" s="201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</row>
    <row r="469" spans="2:27" ht="14.25" customHeight="1" x14ac:dyDescent="0.3">
      <c r="B469" s="201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</row>
    <row r="470" spans="2:27" ht="14.25" customHeight="1" x14ac:dyDescent="0.3">
      <c r="B470" s="201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</row>
    <row r="471" spans="2:27" ht="14.25" customHeight="1" x14ac:dyDescent="0.3">
      <c r="B471" s="201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</row>
    <row r="472" spans="2:27" ht="14.25" customHeight="1" x14ac:dyDescent="0.3">
      <c r="B472" s="201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</row>
    <row r="473" spans="2:27" ht="14.25" customHeight="1" x14ac:dyDescent="0.3">
      <c r="B473" s="201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</row>
    <row r="474" spans="2:27" ht="14.25" customHeight="1" x14ac:dyDescent="0.3">
      <c r="B474" s="201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</row>
    <row r="475" spans="2:27" ht="14.25" customHeight="1" x14ac:dyDescent="0.3">
      <c r="B475" s="201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</row>
    <row r="476" spans="2:27" ht="14.25" customHeight="1" x14ac:dyDescent="0.3">
      <c r="B476" s="201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</row>
    <row r="477" spans="2:27" ht="14.25" customHeight="1" x14ac:dyDescent="0.3">
      <c r="B477" s="201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</row>
    <row r="478" spans="2:27" ht="14.25" customHeight="1" x14ac:dyDescent="0.3">
      <c r="B478" s="201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</row>
    <row r="479" spans="2:27" ht="14.25" customHeight="1" x14ac:dyDescent="0.3">
      <c r="B479" s="201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</row>
    <row r="480" spans="2:27" ht="14.25" customHeight="1" x14ac:dyDescent="0.3">
      <c r="B480" s="201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</row>
    <row r="481" spans="2:27" ht="14.25" customHeight="1" x14ac:dyDescent="0.3">
      <c r="B481" s="201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</row>
    <row r="482" spans="2:27" ht="14.25" customHeight="1" x14ac:dyDescent="0.3">
      <c r="B482" s="201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</row>
    <row r="483" spans="2:27" ht="14.25" customHeight="1" x14ac:dyDescent="0.3">
      <c r="B483" s="201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</row>
    <row r="484" spans="2:27" ht="14.25" customHeight="1" x14ac:dyDescent="0.3">
      <c r="B484" s="201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</row>
    <row r="485" spans="2:27" ht="14.25" customHeight="1" x14ac:dyDescent="0.3">
      <c r="B485" s="201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</row>
    <row r="486" spans="2:27" ht="14.25" customHeight="1" x14ac:dyDescent="0.3">
      <c r="B486" s="201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</row>
    <row r="487" spans="2:27" ht="14.25" customHeight="1" x14ac:dyDescent="0.3">
      <c r="B487" s="201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</row>
    <row r="488" spans="2:27" ht="14.25" customHeight="1" x14ac:dyDescent="0.3">
      <c r="B488" s="201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</row>
    <row r="489" spans="2:27" ht="14.25" customHeight="1" x14ac:dyDescent="0.3">
      <c r="B489" s="201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</row>
    <row r="490" spans="2:27" ht="14.25" customHeight="1" x14ac:dyDescent="0.3">
      <c r="B490" s="201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</row>
    <row r="491" spans="2:27" ht="14.25" customHeight="1" x14ac:dyDescent="0.3">
      <c r="B491" s="201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</row>
    <row r="492" spans="2:27" ht="14.25" customHeight="1" x14ac:dyDescent="0.3">
      <c r="B492" s="201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</row>
    <row r="493" spans="2:27" ht="14.25" customHeight="1" x14ac:dyDescent="0.3">
      <c r="B493" s="201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</row>
    <row r="494" spans="2:27" ht="14.25" customHeight="1" x14ac:dyDescent="0.3">
      <c r="B494" s="201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</row>
    <row r="495" spans="2:27" ht="14.25" customHeight="1" x14ac:dyDescent="0.3">
      <c r="B495" s="201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</row>
    <row r="496" spans="2:27" ht="14.25" customHeight="1" x14ac:dyDescent="0.3">
      <c r="B496" s="201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</row>
    <row r="497" spans="2:27" ht="14.25" customHeight="1" x14ac:dyDescent="0.3">
      <c r="B497" s="201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</row>
    <row r="498" spans="2:27" ht="14.25" customHeight="1" x14ac:dyDescent="0.3">
      <c r="B498" s="201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</row>
    <row r="499" spans="2:27" ht="14.25" customHeight="1" x14ac:dyDescent="0.3">
      <c r="B499" s="201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</row>
    <row r="500" spans="2:27" ht="14.25" customHeight="1" x14ac:dyDescent="0.3">
      <c r="B500" s="201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</row>
    <row r="501" spans="2:27" ht="14.25" customHeight="1" x14ac:dyDescent="0.3">
      <c r="B501" s="201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</row>
    <row r="502" spans="2:27" ht="14.25" customHeight="1" x14ac:dyDescent="0.3">
      <c r="B502" s="201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</row>
    <row r="503" spans="2:27" ht="14.25" customHeight="1" x14ac:dyDescent="0.3">
      <c r="B503" s="201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</row>
    <row r="504" spans="2:27" ht="14.25" customHeight="1" x14ac:dyDescent="0.3">
      <c r="B504" s="201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</row>
    <row r="505" spans="2:27" ht="14.25" customHeight="1" x14ac:dyDescent="0.3">
      <c r="B505" s="201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</row>
    <row r="506" spans="2:27" ht="14.25" customHeight="1" x14ac:dyDescent="0.3">
      <c r="B506" s="201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</row>
    <row r="507" spans="2:27" ht="14.25" customHeight="1" x14ac:dyDescent="0.3">
      <c r="B507" s="201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</row>
    <row r="508" spans="2:27" ht="14.25" customHeight="1" x14ac:dyDescent="0.3">
      <c r="B508" s="201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  <c r="AA508" s="189"/>
    </row>
    <row r="509" spans="2:27" ht="14.25" customHeight="1" x14ac:dyDescent="0.3">
      <c r="B509" s="201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</row>
    <row r="510" spans="2:27" ht="14.25" customHeight="1" x14ac:dyDescent="0.3">
      <c r="B510" s="201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</row>
    <row r="511" spans="2:27" ht="14.25" customHeight="1" x14ac:dyDescent="0.3">
      <c r="B511" s="201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</row>
    <row r="512" spans="2:27" ht="14.25" customHeight="1" x14ac:dyDescent="0.3">
      <c r="B512" s="201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</row>
    <row r="513" spans="2:27" ht="14.25" customHeight="1" x14ac:dyDescent="0.3">
      <c r="B513" s="201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</row>
    <row r="514" spans="2:27" ht="14.25" customHeight="1" x14ac:dyDescent="0.3">
      <c r="B514" s="201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</row>
    <row r="515" spans="2:27" ht="14.25" customHeight="1" x14ac:dyDescent="0.3">
      <c r="B515" s="201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</row>
    <row r="516" spans="2:27" ht="14.25" customHeight="1" x14ac:dyDescent="0.3">
      <c r="B516" s="201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</row>
    <row r="517" spans="2:27" ht="14.25" customHeight="1" x14ac:dyDescent="0.3">
      <c r="B517" s="201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</row>
    <row r="518" spans="2:27" ht="14.25" customHeight="1" x14ac:dyDescent="0.3">
      <c r="B518" s="201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</row>
    <row r="519" spans="2:27" ht="14.25" customHeight="1" x14ac:dyDescent="0.3">
      <c r="B519" s="201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</row>
    <row r="520" spans="2:27" ht="14.25" customHeight="1" x14ac:dyDescent="0.3">
      <c r="B520" s="201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</row>
    <row r="521" spans="2:27" ht="14.25" customHeight="1" x14ac:dyDescent="0.3">
      <c r="B521" s="201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</row>
    <row r="522" spans="2:27" ht="14.25" customHeight="1" x14ac:dyDescent="0.3">
      <c r="B522" s="201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</row>
    <row r="523" spans="2:27" ht="14.25" customHeight="1" x14ac:dyDescent="0.3">
      <c r="B523" s="201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</row>
    <row r="524" spans="2:27" ht="14.25" customHeight="1" x14ac:dyDescent="0.3">
      <c r="B524" s="201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</row>
    <row r="525" spans="2:27" ht="14.25" customHeight="1" x14ac:dyDescent="0.3">
      <c r="B525" s="201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</row>
    <row r="526" spans="2:27" ht="14.25" customHeight="1" x14ac:dyDescent="0.3">
      <c r="B526" s="201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</row>
    <row r="527" spans="2:27" ht="14.25" customHeight="1" x14ac:dyDescent="0.3">
      <c r="B527" s="201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</row>
    <row r="528" spans="2:27" ht="14.25" customHeight="1" x14ac:dyDescent="0.3">
      <c r="B528" s="201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</row>
    <row r="529" spans="2:27" ht="14.25" customHeight="1" x14ac:dyDescent="0.3">
      <c r="B529" s="201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</row>
    <row r="530" spans="2:27" ht="14.25" customHeight="1" x14ac:dyDescent="0.3">
      <c r="B530" s="201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</row>
    <row r="531" spans="2:27" ht="14.25" customHeight="1" x14ac:dyDescent="0.3">
      <c r="B531" s="201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</row>
    <row r="532" spans="2:27" ht="14.25" customHeight="1" x14ac:dyDescent="0.3">
      <c r="B532" s="201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</row>
    <row r="533" spans="2:27" ht="14.25" customHeight="1" x14ac:dyDescent="0.3">
      <c r="B533" s="201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</row>
    <row r="534" spans="2:27" ht="14.25" customHeight="1" x14ac:dyDescent="0.3">
      <c r="B534" s="201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</row>
    <row r="535" spans="2:27" ht="14.25" customHeight="1" x14ac:dyDescent="0.3">
      <c r="B535" s="201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</row>
    <row r="536" spans="2:27" ht="14.25" customHeight="1" x14ac:dyDescent="0.3">
      <c r="B536" s="201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</row>
    <row r="537" spans="2:27" ht="14.25" customHeight="1" x14ac:dyDescent="0.3">
      <c r="B537" s="201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</row>
    <row r="538" spans="2:27" ht="14.25" customHeight="1" x14ac:dyDescent="0.3">
      <c r="B538" s="201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</row>
    <row r="539" spans="2:27" ht="14.25" customHeight="1" x14ac:dyDescent="0.3">
      <c r="B539" s="201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</row>
    <row r="540" spans="2:27" ht="14.25" customHeight="1" x14ac:dyDescent="0.3">
      <c r="B540" s="201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</row>
    <row r="541" spans="2:27" ht="14.25" customHeight="1" x14ac:dyDescent="0.3">
      <c r="B541" s="201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</row>
    <row r="542" spans="2:27" ht="14.25" customHeight="1" x14ac:dyDescent="0.3">
      <c r="B542" s="201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</row>
    <row r="543" spans="2:27" ht="14.25" customHeight="1" x14ac:dyDescent="0.3">
      <c r="B543" s="201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</row>
    <row r="544" spans="2:27" ht="14.25" customHeight="1" x14ac:dyDescent="0.3">
      <c r="B544" s="201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</row>
    <row r="545" spans="2:27" ht="14.25" customHeight="1" x14ac:dyDescent="0.3">
      <c r="B545" s="201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</row>
    <row r="546" spans="2:27" ht="14.25" customHeight="1" x14ac:dyDescent="0.3">
      <c r="B546" s="201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</row>
    <row r="547" spans="2:27" ht="14.25" customHeight="1" x14ac:dyDescent="0.3">
      <c r="B547" s="201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</row>
    <row r="548" spans="2:27" ht="14.25" customHeight="1" x14ac:dyDescent="0.3">
      <c r="B548" s="201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</row>
    <row r="549" spans="2:27" ht="14.25" customHeight="1" x14ac:dyDescent="0.3">
      <c r="B549" s="201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</row>
    <row r="550" spans="2:27" ht="14.25" customHeight="1" x14ac:dyDescent="0.3">
      <c r="B550" s="201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</row>
    <row r="551" spans="2:27" ht="14.25" customHeight="1" x14ac:dyDescent="0.3">
      <c r="B551" s="201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</row>
    <row r="552" spans="2:27" ht="14.25" customHeight="1" x14ac:dyDescent="0.3">
      <c r="B552" s="201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</row>
    <row r="553" spans="2:27" ht="14.25" customHeight="1" x14ac:dyDescent="0.3">
      <c r="B553" s="201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</row>
    <row r="554" spans="2:27" ht="14.25" customHeight="1" x14ac:dyDescent="0.3">
      <c r="B554" s="201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</row>
    <row r="555" spans="2:27" ht="14.25" customHeight="1" x14ac:dyDescent="0.3">
      <c r="B555" s="201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</row>
    <row r="556" spans="2:27" ht="14.25" customHeight="1" x14ac:dyDescent="0.3">
      <c r="B556" s="201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</row>
    <row r="557" spans="2:27" ht="14.25" customHeight="1" x14ac:dyDescent="0.3">
      <c r="B557" s="201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</row>
    <row r="558" spans="2:27" ht="14.25" customHeight="1" x14ac:dyDescent="0.3">
      <c r="B558" s="201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</row>
    <row r="559" spans="2:27" ht="14.25" customHeight="1" x14ac:dyDescent="0.3">
      <c r="B559" s="201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</row>
    <row r="560" spans="2:27" ht="14.25" customHeight="1" x14ac:dyDescent="0.3">
      <c r="B560" s="201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</row>
    <row r="561" spans="2:27" ht="14.25" customHeight="1" x14ac:dyDescent="0.3">
      <c r="B561" s="201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</row>
    <row r="562" spans="2:27" ht="14.25" customHeight="1" x14ac:dyDescent="0.3">
      <c r="B562" s="201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</row>
    <row r="563" spans="2:27" ht="14.25" customHeight="1" x14ac:dyDescent="0.3">
      <c r="B563" s="201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</row>
    <row r="564" spans="2:27" ht="14.25" customHeight="1" x14ac:dyDescent="0.3">
      <c r="B564" s="201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</row>
    <row r="565" spans="2:27" ht="14.25" customHeight="1" x14ac:dyDescent="0.3">
      <c r="B565" s="201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</row>
    <row r="566" spans="2:27" ht="14.25" customHeight="1" x14ac:dyDescent="0.3">
      <c r="B566" s="201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</row>
    <row r="567" spans="2:27" ht="14.25" customHeight="1" x14ac:dyDescent="0.3">
      <c r="B567" s="201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</row>
    <row r="568" spans="2:27" ht="14.25" customHeight="1" x14ac:dyDescent="0.3">
      <c r="B568" s="201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</row>
    <row r="569" spans="2:27" ht="14.25" customHeight="1" x14ac:dyDescent="0.3">
      <c r="B569" s="201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</row>
    <row r="570" spans="2:27" ht="14.25" customHeight="1" x14ac:dyDescent="0.3">
      <c r="B570" s="201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</row>
    <row r="571" spans="2:27" ht="14.25" customHeight="1" x14ac:dyDescent="0.3">
      <c r="B571" s="201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</row>
    <row r="572" spans="2:27" ht="14.25" customHeight="1" x14ac:dyDescent="0.3">
      <c r="B572" s="201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</row>
    <row r="573" spans="2:27" ht="14.25" customHeight="1" x14ac:dyDescent="0.3">
      <c r="B573" s="201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</row>
    <row r="574" spans="2:27" ht="14.25" customHeight="1" x14ac:dyDescent="0.3">
      <c r="B574" s="201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</row>
    <row r="575" spans="2:27" ht="14.25" customHeight="1" x14ac:dyDescent="0.3">
      <c r="B575" s="201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</row>
    <row r="576" spans="2:27" ht="14.25" customHeight="1" x14ac:dyDescent="0.3">
      <c r="B576" s="201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</row>
    <row r="577" spans="2:27" ht="14.25" customHeight="1" x14ac:dyDescent="0.3">
      <c r="B577" s="201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</row>
    <row r="578" spans="2:27" ht="14.25" customHeight="1" x14ac:dyDescent="0.3">
      <c r="B578" s="201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</row>
    <row r="579" spans="2:27" ht="14.25" customHeight="1" x14ac:dyDescent="0.3">
      <c r="B579" s="201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</row>
    <row r="580" spans="2:27" ht="14.25" customHeight="1" x14ac:dyDescent="0.3">
      <c r="B580" s="201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</row>
    <row r="581" spans="2:27" ht="14.25" customHeight="1" x14ac:dyDescent="0.3">
      <c r="B581" s="201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</row>
    <row r="582" spans="2:27" ht="14.25" customHeight="1" x14ac:dyDescent="0.3">
      <c r="B582" s="201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</row>
    <row r="583" spans="2:27" ht="14.25" customHeight="1" x14ac:dyDescent="0.3">
      <c r="B583" s="201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</row>
    <row r="584" spans="2:27" ht="14.25" customHeight="1" x14ac:dyDescent="0.3">
      <c r="B584" s="201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</row>
    <row r="585" spans="2:27" ht="14.25" customHeight="1" x14ac:dyDescent="0.3">
      <c r="B585" s="201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</row>
    <row r="586" spans="2:27" ht="14.25" customHeight="1" x14ac:dyDescent="0.3">
      <c r="B586" s="201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</row>
    <row r="587" spans="2:27" ht="14.25" customHeight="1" x14ac:dyDescent="0.3">
      <c r="B587" s="201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</row>
    <row r="588" spans="2:27" ht="14.25" customHeight="1" x14ac:dyDescent="0.3">
      <c r="B588" s="201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</row>
    <row r="589" spans="2:27" ht="14.25" customHeight="1" x14ac:dyDescent="0.3">
      <c r="B589" s="201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</row>
    <row r="590" spans="2:27" ht="14.25" customHeight="1" x14ac:dyDescent="0.3">
      <c r="B590" s="201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</row>
    <row r="591" spans="2:27" ht="14.25" customHeight="1" x14ac:dyDescent="0.3">
      <c r="B591" s="201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</row>
    <row r="592" spans="2:27" ht="14.25" customHeight="1" x14ac:dyDescent="0.3">
      <c r="B592" s="201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</row>
    <row r="593" spans="2:27" ht="14.25" customHeight="1" x14ac:dyDescent="0.3">
      <c r="B593" s="201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</row>
    <row r="594" spans="2:27" ht="14.25" customHeight="1" x14ac:dyDescent="0.3">
      <c r="B594" s="201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</row>
    <row r="595" spans="2:27" ht="14.25" customHeight="1" x14ac:dyDescent="0.3">
      <c r="B595" s="201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</row>
    <row r="596" spans="2:27" ht="14.25" customHeight="1" x14ac:dyDescent="0.3">
      <c r="B596" s="201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</row>
    <row r="597" spans="2:27" ht="14.25" customHeight="1" x14ac:dyDescent="0.3">
      <c r="B597" s="201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</row>
    <row r="598" spans="2:27" ht="14.25" customHeight="1" x14ac:dyDescent="0.3">
      <c r="B598" s="201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</row>
    <row r="599" spans="2:27" ht="14.25" customHeight="1" x14ac:dyDescent="0.3">
      <c r="B599" s="201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</row>
    <row r="600" spans="2:27" ht="14.25" customHeight="1" x14ac:dyDescent="0.3">
      <c r="B600" s="201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</row>
    <row r="601" spans="2:27" ht="14.25" customHeight="1" x14ac:dyDescent="0.3">
      <c r="B601" s="201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</row>
    <row r="602" spans="2:27" ht="14.25" customHeight="1" x14ac:dyDescent="0.3">
      <c r="B602" s="201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</row>
    <row r="603" spans="2:27" ht="14.25" customHeight="1" x14ac:dyDescent="0.3">
      <c r="B603" s="201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</row>
    <row r="604" spans="2:27" ht="14.25" customHeight="1" x14ac:dyDescent="0.3">
      <c r="B604" s="201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</row>
    <row r="605" spans="2:27" ht="14.25" customHeight="1" x14ac:dyDescent="0.3">
      <c r="B605" s="201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</row>
    <row r="606" spans="2:27" ht="14.25" customHeight="1" x14ac:dyDescent="0.3">
      <c r="B606" s="201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</row>
    <row r="607" spans="2:27" ht="14.25" customHeight="1" x14ac:dyDescent="0.3">
      <c r="B607" s="201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</row>
    <row r="608" spans="2:27" ht="14.25" customHeight="1" x14ac:dyDescent="0.3">
      <c r="B608" s="201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</row>
    <row r="609" spans="2:27" ht="14.25" customHeight="1" x14ac:dyDescent="0.3">
      <c r="B609" s="201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</row>
    <row r="610" spans="2:27" ht="14.25" customHeight="1" x14ac:dyDescent="0.3">
      <c r="B610" s="201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</row>
    <row r="611" spans="2:27" ht="14.25" customHeight="1" x14ac:dyDescent="0.3">
      <c r="B611" s="201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</row>
    <row r="612" spans="2:27" ht="14.25" customHeight="1" x14ac:dyDescent="0.3">
      <c r="B612" s="201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</row>
    <row r="613" spans="2:27" ht="14.25" customHeight="1" x14ac:dyDescent="0.3">
      <c r="B613" s="201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</row>
    <row r="614" spans="2:27" ht="14.25" customHeight="1" x14ac:dyDescent="0.3">
      <c r="B614" s="201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</row>
    <row r="615" spans="2:27" ht="14.25" customHeight="1" x14ac:dyDescent="0.3">
      <c r="B615" s="201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</row>
    <row r="616" spans="2:27" ht="14.25" customHeight="1" x14ac:dyDescent="0.3">
      <c r="B616" s="201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</row>
    <row r="617" spans="2:27" ht="14.25" customHeight="1" x14ac:dyDescent="0.3">
      <c r="B617" s="201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</row>
    <row r="618" spans="2:27" ht="14.25" customHeight="1" x14ac:dyDescent="0.3">
      <c r="B618" s="201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</row>
    <row r="619" spans="2:27" ht="14.25" customHeight="1" x14ac:dyDescent="0.3">
      <c r="B619" s="201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</row>
    <row r="620" spans="2:27" ht="14.25" customHeight="1" x14ac:dyDescent="0.3">
      <c r="B620" s="201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</row>
    <row r="621" spans="2:27" ht="14.25" customHeight="1" x14ac:dyDescent="0.3">
      <c r="B621" s="201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</row>
    <row r="622" spans="2:27" ht="14.25" customHeight="1" x14ac:dyDescent="0.3">
      <c r="B622" s="201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</row>
    <row r="623" spans="2:27" ht="14.25" customHeight="1" x14ac:dyDescent="0.3">
      <c r="B623" s="201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</row>
    <row r="624" spans="2:27" ht="14.25" customHeight="1" x14ac:dyDescent="0.3">
      <c r="B624" s="201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</row>
    <row r="625" spans="2:27" ht="14.25" customHeight="1" x14ac:dyDescent="0.3">
      <c r="B625" s="201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</row>
    <row r="626" spans="2:27" ht="14.25" customHeight="1" x14ac:dyDescent="0.3">
      <c r="B626" s="201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</row>
    <row r="627" spans="2:27" ht="14.25" customHeight="1" x14ac:dyDescent="0.3">
      <c r="B627" s="201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</row>
    <row r="628" spans="2:27" ht="14.25" customHeight="1" x14ac:dyDescent="0.3">
      <c r="B628" s="201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</row>
    <row r="629" spans="2:27" ht="14.25" customHeight="1" x14ac:dyDescent="0.3">
      <c r="B629" s="201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</row>
    <row r="630" spans="2:27" ht="14.25" customHeight="1" x14ac:dyDescent="0.3">
      <c r="B630" s="201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</row>
    <row r="631" spans="2:27" ht="14.25" customHeight="1" x14ac:dyDescent="0.3">
      <c r="B631" s="201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</row>
    <row r="632" spans="2:27" ht="14.25" customHeight="1" x14ac:dyDescent="0.3">
      <c r="B632" s="201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</row>
    <row r="633" spans="2:27" ht="14.25" customHeight="1" x14ac:dyDescent="0.3">
      <c r="B633" s="201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</row>
    <row r="634" spans="2:27" ht="14.25" customHeight="1" x14ac:dyDescent="0.3">
      <c r="B634" s="201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  <c r="AA634" s="189"/>
    </row>
    <row r="635" spans="2:27" ht="14.25" customHeight="1" x14ac:dyDescent="0.3">
      <c r="B635" s="201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</row>
    <row r="636" spans="2:27" ht="14.25" customHeight="1" x14ac:dyDescent="0.3">
      <c r="B636" s="201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</row>
    <row r="637" spans="2:27" ht="14.25" customHeight="1" x14ac:dyDescent="0.3">
      <c r="B637" s="201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  <c r="AA637" s="189"/>
    </row>
    <row r="638" spans="2:27" ht="14.25" customHeight="1" x14ac:dyDescent="0.3">
      <c r="B638" s="201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</row>
    <row r="639" spans="2:27" ht="14.25" customHeight="1" x14ac:dyDescent="0.3">
      <c r="B639" s="201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</row>
    <row r="640" spans="2:27" ht="14.25" customHeight="1" x14ac:dyDescent="0.3">
      <c r="B640" s="201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</row>
    <row r="641" spans="2:27" ht="14.25" customHeight="1" x14ac:dyDescent="0.3">
      <c r="B641" s="201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</row>
    <row r="642" spans="2:27" ht="14.25" customHeight="1" x14ac:dyDescent="0.3">
      <c r="B642" s="201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</row>
    <row r="643" spans="2:27" ht="14.25" customHeight="1" x14ac:dyDescent="0.3">
      <c r="B643" s="201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</row>
    <row r="644" spans="2:27" ht="14.25" customHeight="1" x14ac:dyDescent="0.3">
      <c r="B644" s="201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</row>
    <row r="645" spans="2:27" ht="14.25" customHeight="1" x14ac:dyDescent="0.3">
      <c r="B645" s="201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</row>
    <row r="646" spans="2:27" ht="14.25" customHeight="1" x14ac:dyDescent="0.3">
      <c r="B646" s="201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</row>
    <row r="647" spans="2:27" ht="14.25" customHeight="1" x14ac:dyDescent="0.3">
      <c r="B647" s="201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</row>
    <row r="648" spans="2:27" ht="14.25" customHeight="1" x14ac:dyDescent="0.3">
      <c r="B648" s="201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</row>
    <row r="649" spans="2:27" ht="14.25" customHeight="1" x14ac:dyDescent="0.3">
      <c r="B649" s="201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</row>
    <row r="650" spans="2:27" ht="14.25" customHeight="1" x14ac:dyDescent="0.3">
      <c r="B650" s="201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</row>
    <row r="651" spans="2:27" ht="14.25" customHeight="1" x14ac:dyDescent="0.3">
      <c r="B651" s="201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</row>
    <row r="652" spans="2:27" ht="14.25" customHeight="1" x14ac:dyDescent="0.3">
      <c r="B652" s="201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</row>
    <row r="653" spans="2:27" ht="14.25" customHeight="1" x14ac:dyDescent="0.3">
      <c r="B653" s="201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</row>
    <row r="654" spans="2:27" ht="14.25" customHeight="1" x14ac:dyDescent="0.3">
      <c r="B654" s="201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</row>
    <row r="655" spans="2:27" ht="14.25" customHeight="1" x14ac:dyDescent="0.3">
      <c r="B655" s="201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</row>
    <row r="656" spans="2:27" ht="14.25" customHeight="1" x14ac:dyDescent="0.3">
      <c r="B656" s="201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</row>
    <row r="657" spans="2:27" ht="14.25" customHeight="1" x14ac:dyDescent="0.3">
      <c r="B657" s="201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</row>
    <row r="658" spans="2:27" ht="14.25" customHeight="1" x14ac:dyDescent="0.3">
      <c r="B658" s="201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</row>
    <row r="659" spans="2:27" ht="14.25" customHeight="1" x14ac:dyDescent="0.3">
      <c r="B659" s="201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  <c r="AA659" s="189"/>
    </row>
    <row r="660" spans="2:27" ht="14.25" customHeight="1" x14ac:dyDescent="0.3">
      <c r="B660" s="201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  <c r="AA660" s="189"/>
    </row>
    <row r="661" spans="2:27" ht="14.25" customHeight="1" x14ac:dyDescent="0.3">
      <c r="B661" s="201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</row>
    <row r="662" spans="2:27" ht="14.25" customHeight="1" x14ac:dyDescent="0.3">
      <c r="B662" s="201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</row>
    <row r="663" spans="2:27" ht="14.25" customHeight="1" x14ac:dyDescent="0.3">
      <c r="B663" s="201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</row>
    <row r="664" spans="2:27" ht="14.25" customHeight="1" x14ac:dyDescent="0.3">
      <c r="B664" s="201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</row>
    <row r="665" spans="2:27" ht="14.25" customHeight="1" x14ac:dyDescent="0.3">
      <c r="B665" s="201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  <c r="AA665" s="189"/>
    </row>
    <row r="666" spans="2:27" ht="14.25" customHeight="1" x14ac:dyDescent="0.3">
      <c r="B666" s="201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</row>
    <row r="667" spans="2:27" ht="14.25" customHeight="1" x14ac:dyDescent="0.3">
      <c r="B667" s="201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</row>
    <row r="668" spans="2:27" ht="14.25" customHeight="1" x14ac:dyDescent="0.3">
      <c r="B668" s="201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</row>
    <row r="669" spans="2:27" ht="14.25" customHeight="1" x14ac:dyDescent="0.3">
      <c r="B669" s="201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  <c r="AA669" s="189"/>
    </row>
    <row r="670" spans="2:27" ht="14.25" customHeight="1" x14ac:dyDescent="0.3">
      <c r="B670" s="201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  <c r="AA670" s="189"/>
    </row>
    <row r="671" spans="2:27" ht="14.25" customHeight="1" x14ac:dyDescent="0.3">
      <c r="B671" s="201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  <c r="AA671" s="189"/>
    </row>
    <row r="672" spans="2:27" ht="14.25" customHeight="1" x14ac:dyDescent="0.3">
      <c r="B672" s="201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  <c r="AA672" s="189"/>
    </row>
    <row r="673" spans="2:27" ht="14.25" customHeight="1" x14ac:dyDescent="0.3">
      <c r="B673" s="201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  <c r="AA673" s="189"/>
    </row>
    <row r="674" spans="2:27" ht="14.25" customHeight="1" x14ac:dyDescent="0.3">
      <c r="B674" s="201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</row>
    <row r="675" spans="2:27" ht="14.25" customHeight="1" x14ac:dyDescent="0.3">
      <c r="B675" s="201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</row>
    <row r="676" spans="2:27" ht="14.25" customHeight="1" x14ac:dyDescent="0.3">
      <c r="B676" s="201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</row>
    <row r="677" spans="2:27" ht="14.25" customHeight="1" x14ac:dyDescent="0.3">
      <c r="B677" s="201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</row>
    <row r="678" spans="2:27" ht="14.25" customHeight="1" x14ac:dyDescent="0.3">
      <c r="B678" s="201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</row>
    <row r="679" spans="2:27" ht="14.25" customHeight="1" x14ac:dyDescent="0.3">
      <c r="B679" s="201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  <c r="AA679" s="189"/>
    </row>
    <row r="680" spans="2:27" ht="14.25" customHeight="1" x14ac:dyDescent="0.3">
      <c r="B680" s="201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</row>
    <row r="681" spans="2:27" ht="14.25" customHeight="1" x14ac:dyDescent="0.3">
      <c r="B681" s="201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</row>
    <row r="682" spans="2:27" ht="14.25" customHeight="1" x14ac:dyDescent="0.3">
      <c r="B682" s="201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</row>
    <row r="683" spans="2:27" ht="14.25" customHeight="1" x14ac:dyDescent="0.3">
      <c r="B683" s="201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</row>
    <row r="684" spans="2:27" ht="14.25" customHeight="1" x14ac:dyDescent="0.3">
      <c r="B684" s="201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</row>
    <row r="685" spans="2:27" ht="14.25" customHeight="1" x14ac:dyDescent="0.3">
      <c r="B685" s="201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</row>
    <row r="686" spans="2:27" ht="14.25" customHeight="1" x14ac:dyDescent="0.3">
      <c r="B686" s="201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</row>
    <row r="687" spans="2:27" ht="14.25" customHeight="1" x14ac:dyDescent="0.3">
      <c r="B687" s="201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</row>
    <row r="688" spans="2:27" ht="14.25" customHeight="1" x14ac:dyDescent="0.3">
      <c r="B688" s="201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</row>
    <row r="689" spans="2:27" ht="14.25" customHeight="1" x14ac:dyDescent="0.3">
      <c r="B689" s="201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</row>
    <row r="690" spans="2:27" ht="14.25" customHeight="1" x14ac:dyDescent="0.3">
      <c r="B690" s="201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</row>
    <row r="691" spans="2:27" ht="14.25" customHeight="1" x14ac:dyDescent="0.3">
      <c r="B691" s="201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</row>
    <row r="692" spans="2:27" ht="14.25" customHeight="1" x14ac:dyDescent="0.3">
      <c r="B692" s="201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</row>
    <row r="693" spans="2:27" ht="14.25" customHeight="1" x14ac:dyDescent="0.3">
      <c r="B693" s="201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</row>
    <row r="694" spans="2:27" ht="14.25" customHeight="1" x14ac:dyDescent="0.3">
      <c r="B694" s="201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</row>
    <row r="695" spans="2:27" ht="14.25" customHeight="1" x14ac:dyDescent="0.3">
      <c r="B695" s="201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</row>
    <row r="696" spans="2:27" ht="14.25" customHeight="1" x14ac:dyDescent="0.3">
      <c r="B696" s="201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</row>
    <row r="697" spans="2:27" ht="14.25" customHeight="1" x14ac:dyDescent="0.3">
      <c r="B697" s="201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</row>
    <row r="698" spans="2:27" ht="14.25" customHeight="1" x14ac:dyDescent="0.3">
      <c r="B698" s="201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</row>
    <row r="699" spans="2:27" ht="14.25" customHeight="1" x14ac:dyDescent="0.3">
      <c r="B699" s="201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</row>
    <row r="700" spans="2:27" ht="14.25" customHeight="1" x14ac:dyDescent="0.3">
      <c r="B700" s="201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</row>
    <row r="701" spans="2:27" ht="14.25" customHeight="1" x14ac:dyDescent="0.3">
      <c r="B701" s="201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</row>
    <row r="702" spans="2:27" ht="14.25" customHeight="1" x14ac:dyDescent="0.3">
      <c r="B702" s="201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  <c r="AA702" s="189"/>
    </row>
    <row r="703" spans="2:27" ht="14.25" customHeight="1" x14ac:dyDescent="0.3">
      <c r="B703" s="201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</row>
    <row r="704" spans="2:27" ht="14.25" customHeight="1" x14ac:dyDescent="0.3">
      <c r="B704" s="201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</row>
    <row r="705" spans="2:27" ht="14.25" customHeight="1" x14ac:dyDescent="0.3">
      <c r="B705" s="201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</row>
    <row r="706" spans="2:27" ht="14.25" customHeight="1" x14ac:dyDescent="0.3">
      <c r="B706" s="201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</row>
    <row r="707" spans="2:27" ht="14.25" customHeight="1" x14ac:dyDescent="0.3">
      <c r="B707" s="201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  <c r="AA707" s="189"/>
    </row>
    <row r="708" spans="2:27" ht="14.25" customHeight="1" x14ac:dyDescent="0.3">
      <c r="B708" s="201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</row>
    <row r="709" spans="2:27" ht="14.25" customHeight="1" x14ac:dyDescent="0.3">
      <c r="B709" s="201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</row>
    <row r="710" spans="2:27" ht="14.25" customHeight="1" x14ac:dyDescent="0.3">
      <c r="B710" s="201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</row>
    <row r="711" spans="2:27" ht="14.25" customHeight="1" x14ac:dyDescent="0.3">
      <c r="B711" s="201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</row>
    <row r="712" spans="2:27" ht="14.25" customHeight="1" x14ac:dyDescent="0.3">
      <c r="B712" s="201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</row>
    <row r="713" spans="2:27" ht="14.25" customHeight="1" x14ac:dyDescent="0.3">
      <c r="B713" s="201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</row>
    <row r="714" spans="2:27" ht="14.25" customHeight="1" x14ac:dyDescent="0.3">
      <c r="B714" s="201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</row>
    <row r="715" spans="2:27" ht="14.25" customHeight="1" x14ac:dyDescent="0.3">
      <c r="B715" s="201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  <c r="AA715" s="189"/>
    </row>
    <row r="716" spans="2:27" ht="14.25" customHeight="1" x14ac:dyDescent="0.3">
      <c r="B716" s="201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</row>
    <row r="717" spans="2:27" ht="14.25" customHeight="1" x14ac:dyDescent="0.3">
      <c r="B717" s="201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</row>
    <row r="718" spans="2:27" ht="14.25" customHeight="1" x14ac:dyDescent="0.3">
      <c r="B718" s="201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</row>
    <row r="719" spans="2:27" ht="14.25" customHeight="1" x14ac:dyDescent="0.3">
      <c r="B719" s="201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</row>
    <row r="720" spans="2:27" ht="14.25" customHeight="1" x14ac:dyDescent="0.3">
      <c r="B720" s="201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  <c r="AA720" s="189"/>
    </row>
    <row r="721" spans="2:27" ht="14.25" customHeight="1" x14ac:dyDescent="0.3">
      <c r="B721" s="201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  <c r="AA721" s="189"/>
    </row>
    <row r="722" spans="2:27" ht="14.25" customHeight="1" x14ac:dyDescent="0.3">
      <c r="B722" s="201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</row>
    <row r="723" spans="2:27" ht="14.25" customHeight="1" x14ac:dyDescent="0.3">
      <c r="B723" s="201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</row>
    <row r="724" spans="2:27" ht="14.25" customHeight="1" x14ac:dyDescent="0.3">
      <c r="B724" s="201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</row>
    <row r="725" spans="2:27" ht="14.25" customHeight="1" x14ac:dyDescent="0.3">
      <c r="B725" s="201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</row>
    <row r="726" spans="2:27" ht="14.25" customHeight="1" x14ac:dyDescent="0.3">
      <c r="B726" s="201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</row>
    <row r="727" spans="2:27" ht="14.25" customHeight="1" x14ac:dyDescent="0.3">
      <c r="B727" s="201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</row>
    <row r="728" spans="2:27" ht="14.25" customHeight="1" x14ac:dyDescent="0.3">
      <c r="B728" s="201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</row>
    <row r="729" spans="2:27" ht="14.25" customHeight="1" x14ac:dyDescent="0.3">
      <c r="B729" s="201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</row>
    <row r="730" spans="2:27" ht="14.25" customHeight="1" x14ac:dyDescent="0.3">
      <c r="B730" s="201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  <c r="AA730" s="189"/>
    </row>
    <row r="731" spans="2:27" ht="14.25" customHeight="1" x14ac:dyDescent="0.3">
      <c r="B731" s="201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</row>
    <row r="732" spans="2:27" ht="14.25" customHeight="1" x14ac:dyDescent="0.3">
      <c r="B732" s="201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</row>
    <row r="733" spans="2:27" ht="14.25" customHeight="1" x14ac:dyDescent="0.3">
      <c r="B733" s="201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</row>
    <row r="734" spans="2:27" ht="14.25" customHeight="1" x14ac:dyDescent="0.3">
      <c r="B734" s="201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</row>
    <row r="735" spans="2:27" ht="14.25" customHeight="1" x14ac:dyDescent="0.3">
      <c r="B735" s="201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  <c r="AA735" s="189"/>
    </row>
    <row r="736" spans="2:27" ht="14.25" customHeight="1" x14ac:dyDescent="0.3">
      <c r="B736" s="201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  <c r="AA736" s="189"/>
    </row>
    <row r="737" spans="2:27" ht="14.25" customHeight="1" x14ac:dyDescent="0.3">
      <c r="B737" s="201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  <c r="AA737" s="189"/>
    </row>
    <row r="738" spans="2:27" ht="14.25" customHeight="1" x14ac:dyDescent="0.3">
      <c r="B738" s="201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  <c r="AA738" s="189"/>
    </row>
    <row r="739" spans="2:27" ht="14.25" customHeight="1" x14ac:dyDescent="0.3">
      <c r="B739" s="201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  <c r="AA739" s="189"/>
    </row>
    <row r="740" spans="2:27" ht="14.25" customHeight="1" x14ac:dyDescent="0.3">
      <c r="B740" s="201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  <c r="AA740" s="189"/>
    </row>
    <row r="741" spans="2:27" ht="14.25" customHeight="1" x14ac:dyDescent="0.3">
      <c r="B741" s="201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</row>
    <row r="742" spans="2:27" ht="14.25" customHeight="1" x14ac:dyDescent="0.3">
      <c r="B742" s="201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</row>
    <row r="743" spans="2:27" ht="14.25" customHeight="1" x14ac:dyDescent="0.3">
      <c r="B743" s="201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  <c r="AA743" s="189"/>
    </row>
    <row r="744" spans="2:27" ht="14.25" customHeight="1" x14ac:dyDescent="0.3">
      <c r="B744" s="201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  <c r="AA744" s="189"/>
    </row>
    <row r="745" spans="2:27" ht="14.25" customHeight="1" x14ac:dyDescent="0.3">
      <c r="B745" s="201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</row>
    <row r="746" spans="2:27" ht="14.25" customHeight="1" x14ac:dyDescent="0.3">
      <c r="B746" s="201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</row>
    <row r="747" spans="2:27" ht="14.25" customHeight="1" x14ac:dyDescent="0.3">
      <c r="B747" s="201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</row>
    <row r="748" spans="2:27" ht="14.25" customHeight="1" x14ac:dyDescent="0.3">
      <c r="B748" s="201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</row>
    <row r="749" spans="2:27" ht="14.25" customHeight="1" x14ac:dyDescent="0.3">
      <c r="B749" s="201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  <c r="AA749" s="189"/>
    </row>
    <row r="750" spans="2:27" ht="14.25" customHeight="1" x14ac:dyDescent="0.3">
      <c r="B750" s="201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</row>
    <row r="751" spans="2:27" ht="14.25" customHeight="1" x14ac:dyDescent="0.3">
      <c r="B751" s="201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</row>
    <row r="752" spans="2:27" ht="14.25" customHeight="1" x14ac:dyDescent="0.3">
      <c r="B752" s="201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</row>
    <row r="753" spans="2:27" ht="14.25" customHeight="1" x14ac:dyDescent="0.3">
      <c r="B753" s="201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</row>
    <row r="754" spans="2:27" ht="14.25" customHeight="1" x14ac:dyDescent="0.3">
      <c r="B754" s="201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</row>
    <row r="755" spans="2:27" ht="14.25" customHeight="1" x14ac:dyDescent="0.3">
      <c r="B755" s="201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</row>
    <row r="756" spans="2:27" ht="14.25" customHeight="1" x14ac:dyDescent="0.3">
      <c r="B756" s="201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</row>
    <row r="757" spans="2:27" ht="14.25" customHeight="1" x14ac:dyDescent="0.3">
      <c r="B757" s="201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  <c r="AA757" s="189"/>
    </row>
    <row r="758" spans="2:27" ht="14.25" customHeight="1" x14ac:dyDescent="0.3">
      <c r="B758" s="201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</row>
    <row r="759" spans="2:27" ht="14.25" customHeight="1" x14ac:dyDescent="0.3">
      <c r="B759" s="201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</row>
    <row r="760" spans="2:27" ht="14.25" customHeight="1" x14ac:dyDescent="0.3">
      <c r="B760" s="201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</row>
    <row r="761" spans="2:27" ht="14.25" customHeight="1" x14ac:dyDescent="0.3">
      <c r="B761" s="201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</row>
    <row r="762" spans="2:27" ht="14.25" customHeight="1" x14ac:dyDescent="0.3">
      <c r="B762" s="201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</row>
    <row r="763" spans="2:27" ht="14.25" customHeight="1" x14ac:dyDescent="0.3">
      <c r="B763" s="201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  <c r="AA763" s="189"/>
    </row>
    <row r="764" spans="2:27" ht="14.25" customHeight="1" x14ac:dyDescent="0.3">
      <c r="B764" s="201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</row>
    <row r="765" spans="2:27" ht="14.25" customHeight="1" x14ac:dyDescent="0.3">
      <c r="B765" s="201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</row>
    <row r="766" spans="2:27" ht="14.25" customHeight="1" x14ac:dyDescent="0.3">
      <c r="B766" s="201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</row>
    <row r="767" spans="2:27" ht="14.25" customHeight="1" x14ac:dyDescent="0.3">
      <c r="B767" s="201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</row>
    <row r="768" spans="2:27" ht="14.25" customHeight="1" x14ac:dyDescent="0.3">
      <c r="B768" s="201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</row>
    <row r="769" spans="2:27" ht="14.25" customHeight="1" x14ac:dyDescent="0.3">
      <c r="B769" s="201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</row>
    <row r="770" spans="2:27" ht="14.25" customHeight="1" x14ac:dyDescent="0.3">
      <c r="B770" s="201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</row>
    <row r="771" spans="2:27" ht="14.25" customHeight="1" x14ac:dyDescent="0.3">
      <c r="B771" s="201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</row>
    <row r="772" spans="2:27" ht="14.25" customHeight="1" x14ac:dyDescent="0.3">
      <c r="B772" s="201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  <c r="AA772" s="189"/>
    </row>
    <row r="773" spans="2:27" ht="14.25" customHeight="1" x14ac:dyDescent="0.3">
      <c r="B773" s="201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</row>
    <row r="774" spans="2:27" ht="14.25" customHeight="1" x14ac:dyDescent="0.3">
      <c r="B774" s="201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</row>
    <row r="775" spans="2:27" ht="14.25" customHeight="1" x14ac:dyDescent="0.3">
      <c r="B775" s="201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  <c r="AA775" s="189"/>
    </row>
    <row r="776" spans="2:27" ht="14.25" customHeight="1" x14ac:dyDescent="0.3">
      <c r="B776" s="201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  <c r="AA776" s="189"/>
    </row>
    <row r="777" spans="2:27" ht="14.25" customHeight="1" x14ac:dyDescent="0.3">
      <c r="B777" s="201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  <c r="AA777" s="189"/>
    </row>
    <row r="778" spans="2:27" ht="14.25" customHeight="1" x14ac:dyDescent="0.3">
      <c r="B778" s="201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  <c r="AA778" s="189"/>
    </row>
    <row r="779" spans="2:27" ht="14.25" customHeight="1" x14ac:dyDescent="0.3">
      <c r="B779" s="201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  <c r="AA779" s="189"/>
    </row>
    <row r="780" spans="2:27" ht="14.25" customHeight="1" x14ac:dyDescent="0.3">
      <c r="B780" s="201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  <c r="AA780" s="189"/>
    </row>
    <row r="781" spans="2:27" ht="14.25" customHeight="1" x14ac:dyDescent="0.3">
      <c r="B781" s="201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  <c r="AA781" s="189"/>
    </row>
    <row r="782" spans="2:27" ht="14.25" customHeight="1" x14ac:dyDescent="0.3">
      <c r="B782" s="201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  <c r="AA782" s="189"/>
    </row>
    <row r="783" spans="2:27" ht="14.25" customHeight="1" x14ac:dyDescent="0.3">
      <c r="B783" s="201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  <c r="AA783" s="189"/>
    </row>
    <row r="784" spans="2:27" ht="14.25" customHeight="1" x14ac:dyDescent="0.3">
      <c r="B784" s="201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</row>
    <row r="785" spans="2:27" ht="14.25" customHeight="1" x14ac:dyDescent="0.3">
      <c r="B785" s="201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</row>
    <row r="786" spans="2:27" ht="14.25" customHeight="1" x14ac:dyDescent="0.3">
      <c r="B786" s="201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  <c r="AA786" s="189"/>
    </row>
    <row r="787" spans="2:27" ht="14.25" customHeight="1" x14ac:dyDescent="0.3">
      <c r="B787" s="201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</row>
    <row r="788" spans="2:27" ht="14.25" customHeight="1" x14ac:dyDescent="0.3">
      <c r="B788" s="201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</row>
    <row r="789" spans="2:27" ht="14.25" customHeight="1" x14ac:dyDescent="0.3">
      <c r="B789" s="201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</row>
    <row r="790" spans="2:27" ht="14.25" customHeight="1" x14ac:dyDescent="0.3">
      <c r="B790" s="201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</row>
    <row r="791" spans="2:27" ht="14.25" customHeight="1" x14ac:dyDescent="0.3">
      <c r="B791" s="201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  <c r="AA791" s="189"/>
    </row>
    <row r="792" spans="2:27" ht="14.25" customHeight="1" x14ac:dyDescent="0.3">
      <c r="B792" s="201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</row>
    <row r="793" spans="2:27" ht="14.25" customHeight="1" x14ac:dyDescent="0.3">
      <c r="B793" s="201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</row>
    <row r="794" spans="2:27" ht="14.25" customHeight="1" x14ac:dyDescent="0.3">
      <c r="B794" s="201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  <c r="AA794" s="189"/>
    </row>
    <row r="795" spans="2:27" ht="14.25" customHeight="1" x14ac:dyDescent="0.3">
      <c r="B795" s="201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</row>
    <row r="796" spans="2:27" ht="14.25" customHeight="1" x14ac:dyDescent="0.3">
      <c r="B796" s="201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</row>
    <row r="797" spans="2:27" ht="14.25" customHeight="1" x14ac:dyDescent="0.3">
      <c r="B797" s="201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</row>
    <row r="798" spans="2:27" ht="14.25" customHeight="1" x14ac:dyDescent="0.3">
      <c r="B798" s="201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</row>
    <row r="799" spans="2:27" ht="14.25" customHeight="1" x14ac:dyDescent="0.3">
      <c r="B799" s="201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</row>
    <row r="800" spans="2:27" ht="14.25" customHeight="1" x14ac:dyDescent="0.3">
      <c r="B800" s="201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</row>
    <row r="801" spans="2:27" ht="14.25" customHeight="1" x14ac:dyDescent="0.3">
      <c r="B801" s="201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</row>
    <row r="802" spans="2:27" ht="14.25" customHeight="1" x14ac:dyDescent="0.3">
      <c r="B802" s="201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</row>
    <row r="803" spans="2:27" ht="14.25" customHeight="1" x14ac:dyDescent="0.3">
      <c r="B803" s="201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</row>
    <row r="804" spans="2:27" ht="14.25" customHeight="1" x14ac:dyDescent="0.3">
      <c r="B804" s="201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</row>
    <row r="805" spans="2:27" ht="14.25" customHeight="1" x14ac:dyDescent="0.3">
      <c r="B805" s="201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</row>
    <row r="806" spans="2:27" ht="14.25" customHeight="1" x14ac:dyDescent="0.3">
      <c r="B806" s="201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</row>
    <row r="807" spans="2:27" ht="14.25" customHeight="1" x14ac:dyDescent="0.3">
      <c r="B807" s="201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</row>
    <row r="808" spans="2:27" ht="14.25" customHeight="1" x14ac:dyDescent="0.3">
      <c r="B808" s="201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  <c r="AA808" s="189"/>
    </row>
    <row r="809" spans="2:27" ht="14.25" customHeight="1" x14ac:dyDescent="0.3">
      <c r="B809" s="201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</row>
    <row r="810" spans="2:27" ht="14.25" customHeight="1" x14ac:dyDescent="0.3">
      <c r="B810" s="201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</row>
    <row r="811" spans="2:27" ht="14.25" customHeight="1" x14ac:dyDescent="0.3">
      <c r="B811" s="201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</row>
    <row r="812" spans="2:27" ht="14.25" customHeight="1" x14ac:dyDescent="0.3">
      <c r="B812" s="201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</row>
    <row r="813" spans="2:27" ht="14.25" customHeight="1" x14ac:dyDescent="0.3">
      <c r="B813" s="201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</row>
    <row r="814" spans="2:27" ht="14.25" customHeight="1" x14ac:dyDescent="0.3">
      <c r="B814" s="201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</row>
    <row r="815" spans="2:27" ht="14.25" customHeight="1" x14ac:dyDescent="0.3">
      <c r="B815" s="201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</row>
    <row r="816" spans="2:27" ht="14.25" customHeight="1" x14ac:dyDescent="0.3">
      <c r="B816" s="201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</row>
    <row r="817" spans="2:27" ht="14.25" customHeight="1" x14ac:dyDescent="0.3">
      <c r="B817" s="201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  <c r="AA817" s="189"/>
    </row>
    <row r="818" spans="2:27" ht="14.25" customHeight="1" x14ac:dyDescent="0.3">
      <c r="B818" s="201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</row>
    <row r="819" spans="2:27" ht="14.25" customHeight="1" x14ac:dyDescent="0.3">
      <c r="B819" s="201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</row>
    <row r="820" spans="2:27" ht="14.25" customHeight="1" x14ac:dyDescent="0.3">
      <c r="B820" s="201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</row>
    <row r="821" spans="2:27" ht="14.25" customHeight="1" x14ac:dyDescent="0.3">
      <c r="B821" s="201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</row>
    <row r="822" spans="2:27" ht="14.25" customHeight="1" x14ac:dyDescent="0.3">
      <c r="B822" s="201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  <c r="AA822" s="189"/>
    </row>
    <row r="823" spans="2:27" ht="14.25" customHeight="1" x14ac:dyDescent="0.3">
      <c r="B823" s="201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</row>
    <row r="824" spans="2:27" ht="14.25" customHeight="1" x14ac:dyDescent="0.3">
      <c r="B824" s="201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</row>
    <row r="825" spans="2:27" ht="14.25" customHeight="1" x14ac:dyDescent="0.3">
      <c r="B825" s="201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</row>
    <row r="826" spans="2:27" ht="14.25" customHeight="1" x14ac:dyDescent="0.3">
      <c r="B826" s="201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</row>
    <row r="827" spans="2:27" ht="14.25" customHeight="1" x14ac:dyDescent="0.3">
      <c r="B827" s="201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</row>
    <row r="828" spans="2:27" ht="14.25" customHeight="1" x14ac:dyDescent="0.3">
      <c r="B828" s="201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</row>
    <row r="829" spans="2:27" ht="14.25" customHeight="1" x14ac:dyDescent="0.3">
      <c r="B829" s="201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</row>
    <row r="830" spans="2:27" ht="14.25" customHeight="1" x14ac:dyDescent="0.3">
      <c r="B830" s="201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  <c r="AA830" s="189"/>
    </row>
    <row r="831" spans="2:27" ht="14.25" customHeight="1" x14ac:dyDescent="0.3">
      <c r="B831" s="201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</row>
    <row r="832" spans="2:27" ht="14.25" customHeight="1" x14ac:dyDescent="0.3">
      <c r="B832" s="201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</row>
    <row r="833" spans="2:27" ht="14.25" customHeight="1" x14ac:dyDescent="0.3">
      <c r="B833" s="201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</row>
    <row r="834" spans="2:27" ht="14.25" customHeight="1" x14ac:dyDescent="0.3">
      <c r="B834" s="201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</row>
    <row r="835" spans="2:27" ht="14.25" customHeight="1" x14ac:dyDescent="0.3">
      <c r="B835" s="201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</row>
    <row r="836" spans="2:27" ht="14.25" customHeight="1" x14ac:dyDescent="0.3">
      <c r="B836" s="201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  <c r="AA836" s="189"/>
    </row>
    <row r="837" spans="2:27" ht="14.25" customHeight="1" x14ac:dyDescent="0.3">
      <c r="B837" s="201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</row>
    <row r="838" spans="2:27" ht="14.25" customHeight="1" x14ac:dyDescent="0.3">
      <c r="B838" s="201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</row>
    <row r="839" spans="2:27" ht="14.25" customHeight="1" x14ac:dyDescent="0.3">
      <c r="B839" s="201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</row>
    <row r="840" spans="2:27" ht="14.25" customHeight="1" x14ac:dyDescent="0.3">
      <c r="B840" s="201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</row>
    <row r="841" spans="2:27" ht="14.25" customHeight="1" x14ac:dyDescent="0.3">
      <c r="B841" s="201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</row>
    <row r="842" spans="2:27" ht="14.25" customHeight="1" x14ac:dyDescent="0.3">
      <c r="B842" s="201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</row>
    <row r="843" spans="2:27" ht="14.25" customHeight="1" x14ac:dyDescent="0.3">
      <c r="B843" s="201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</row>
    <row r="844" spans="2:27" ht="14.25" customHeight="1" x14ac:dyDescent="0.3">
      <c r="B844" s="201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</row>
    <row r="845" spans="2:27" ht="14.25" customHeight="1" x14ac:dyDescent="0.3">
      <c r="B845" s="201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  <c r="AA845" s="189"/>
    </row>
    <row r="846" spans="2:27" ht="14.25" customHeight="1" x14ac:dyDescent="0.3">
      <c r="B846" s="201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  <c r="AA846" s="189"/>
    </row>
    <row r="847" spans="2:27" ht="14.25" customHeight="1" x14ac:dyDescent="0.3">
      <c r="B847" s="201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  <c r="AA847" s="189"/>
    </row>
    <row r="848" spans="2:27" ht="14.25" customHeight="1" x14ac:dyDescent="0.3">
      <c r="B848" s="201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</row>
    <row r="849" spans="2:27" ht="14.25" customHeight="1" x14ac:dyDescent="0.3">
      <c r="B849" s="201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</row>
    <row r="850" spans="2:27" ht="14.25" customHeight="1" x14ac:dyDescent="0.3">
      <c r="B850" s="201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  <c r="AA850" s="189"/>
    </row>
    <row r="851" spans="2:27" ht="14.25" customHeight="1" x14ac:dyDescent="0.3">
      <c r="B851" s="201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</row>
    <row r="852" spans="2:27" ht="14.25" customHeight="1" x14ac:dyDescent="0.3">
      <c r="B852" s="201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</row>
    <row r="853" spans="2:27" ht="14.25" customHeight="1" x14ac:dyDescent="0.3">
      <c r="B853" s="201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</row>
    <row r="854" spans="2:27" ht="14.25" customHeight="1" x14ac:dyDescent="0.3">
      <c r="B854" s="201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</row>
    <row r="855" spans="2:27" ht="14.25" customHeight="1" x14ac:dyDescent="0.3">
      <c r="B855" s="201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</row>
    <row r="856" spans="2:27" ht="14.25" customHeight="1" x14ac:dyDescent="0.3">
      <c r="B856" s="201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</row>
    <row r="857" spans="2:27" ht="14.25" customHeight="1" x14ac:dyDescent="0.3">
      <c r="B857" s="201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  <c r="AA857" s="189"/>
    </row>
    <row r="858" spans="2:27" ht="14.25" customHeight="1" x14ac:dyDescent="0.3">
      <c r="B858" s="201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  <c r="AA858" s="189"/>
    </row>
    <row r="859" spans="2:27" ht="14.25" customHeight="1" x14ac:dyDescent="0.3">
      <c r="B859" s="201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  <c r="AA859" s="189"/>
    </row>
    <row r="860" spans="2:27" ht="14.25" customHeight="1" x14ac:dyDescent="0.3">
      <c r="B860" s="201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  <c r="AA860" s="189"/>
    </row>
    <row r="861" spans="2:27" ht="14.25" customHeight="1" x14ac:dyDescent="0.3">
      <c r="B861" s="201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</row>
    <row r="862" spans="2:27" ht="14.25" customHeight="1" x14ac:dyDescent="0.3">
      <c r="B862" s="201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</row>
    <row r="863" spans="2:27" ht="14.25" customHeight="1" x14ac:dyDescent="0.3">
      <c r="B863" s="201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</row>
    <row r="864" spans="2:27" ht="14.25" customHeight="1" x14ac:dyDescent="0.3">
      <c r="B864" s="201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  <c r="Z864" s="189"/>
      <c r="AA864" s="189"/>
    </row>
    <row r="865" spans="2:27" ht="14.25" customHeight="1" x14ac:dyDescent="0.3">
      <c r="B865" s="201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</row>
    <row r="866" spans="2:27" ht="14.25" customHeight="1" x14ac:dyDescent="0.3">
      <c r="B866" s="201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</row>
    <row r="867" spans="2:27" ht="14.25" customHeight="1" x14ac:dyDescent="0.3">
      <c r="B867" s="201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</row>
    <row r="868" spans="2:27" ht="14.25" customHeight="1" x14ac:dyDescent="0.3">
      <c r="B868" s="201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</row>
    <row r="869" spans="2:27" ht="14.25" customHeight="1" x14ac:dyDescent="0.3">
      <c r="B869" s="201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</row>
    <row r="870" spans="2:27" ht="14.25" customHeight="1" x14ac:dyDescent="0.3">
      <c r="B870" s="201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</row>
    <row r="871" spans="2:27" ht="14.25" customHeight="1" x14ac:dyDescent="0.3">
      <c r="B871" s="201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</row>
    <row r="872" spans="2:27" ht="14.25" customHeight="1" x14ac:dyDescent="0.3">
      <c r="B872" s="201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  <c r="AA872" s="189"/>
    </row>
    <row r="873" spans="2:27" ht="14.25" customHeight="1" x14ac:dyDescent="0.3">
      <c r="B873" s="201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</row>
    <row r="874" spans="2:27" ht="14.25" customHeight="1" x14ac:dyDescent="0.3">
      <c r="B874" s="201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</row>
    <row r="875" spans="2:27" ht="14.25" customHeight="1" x14ac:dyDescent="0.3">
      <c r="B875" s="201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</row>
    <row r="876" spans="2:27" ht="14.25" customHeight="1" x14ac:dyDescent="0.3">
      <c r="B876" s="201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</row>
    <row r="877" spans="2:27" ht="14.25" customHeight="1" x14ac:dyDescent="0.3">
      <c r="B877" s="201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</row>
    <row r="878" spans="2:27" ht="14.25" customHeight="1" x14ac:dyDescent="0.3">
      <c r="B878" s="201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  <c r="AA878" s="189"/>
    </row>
    <row r="879" spans="2:27" ht="14.25" customHeight="1" x14ac:dyDescent="0.3">
      <c r="B879" s="201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  <c r="AA879" s="189"/>
    </row>
    <row r="880" spans="2:27" ht="14.25" customHeight="1" x14ac:dyDescent="0.3">
      <c r="B880" s="201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  <c r="AA880" s="189"/>
    </row>
    <row r="881" spans="2:27" ht="14.25" customHeight="1" x14ac:dyDescent="0.3">
      <c r="B881" s="201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  <c r="AA881" s="189"/>
    </row>
    <row r="882" spans="2:27" ht="14.25" customHeight="1" x14ac:dyDescent="0.3">
      <c r="B882" s="201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</row>
    <row r="883" spans="2:27" ht="14.25" customHeight="1" x14ac:dyDescent="0.3">
      <c r="B883" s="201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</row>
    <row r="884" spans="2:27" ht="14.25" customHeight="1" x14ac:dyDescent="0.3">
      <c r="B884" s="201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</row>
    <row r="885" spans="2:27" ht="14.25" customHeight="1" x14ac:dyDescent="0.3">
      <c r="B885" s="201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</row>
    <row r="886" spans="2:27" ht="14.25" customHeight="1" x14ac:dyDescent="0.3">
      <c r="B886" s="201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</row>
    <row r="887" spans="2:27" ht="14.25" customHeight="1" x14ac:dyDescent="0.3">
      <c r="B887" s="201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  <c r="AA887" s="189"/>
    </row>
    <row r="888" spans="2:27" ht="14.25" customHeight="1" x14ac:dyDescent="0.3">
      <c r="B888" s="201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</row>
    <row r="889" spans="2:27" ht="14.25" customHeight="1" x14ac:dyDescent="0.3">
      <c r="B889" s="201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</row>
    <row r="890" spans="2:27" ht="14.25" customHeight="1" x14ac:dyDescent="0.3">
      <c r="B890" s="201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</row>
    <row r="891" spans="2:27" ht="14.25" customHeight="1" x14ac:dyDescent="0.3">
      <c r="B891" s="201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</row>
    <row r="892" spans="2:27" ht="14.25" customHeight="1" x14ac:dyDescent="0.3">
      <c r="B892" s="201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  <c r="AA892" s="189"/>
    </row>
    <row r="893" spans="2:27" ht="14.25" customHeight="1" x14ac:dyDescent="0.3">
      <c r="B893" s="201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</row>
    <row r="894" spans="2:27" ht="14.25" customHeight="1" x14ac:dyDescent="0.3">
      <c r="B894" s="201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  <c r="AA894" s="189"/>
    </row>
    <row r="895" spans="2:27" ht="14.25" customHeight="1" x14ac:dyDescent="0.3">
      <c r="B895" s="201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  <c r="AA895" s="189"/>
    </row>
    <row r="896" spans="2:27" ht="14.25" customHeight="1" x14ac:dyDescent="0.3">
      <c r="B896" s="201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  <c r="AA896" s="189"/>
    </row>
    <row r="897" spans="2:27" ht="14.25" customHeight="1" x14ac:dyDescent="0.3">
      <c r="B897" s="201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  <c r="AA897" s="189"/>
    </row>
    <row r="898" spans="2:27" ht="14.25" customHeight="1" x14ac:dyDescent="0.3">
      <c r="B898" s="201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  <c r="AA898" s="189"/>
    </row>
    <row r="899" spans="2:27" ht="14.25" customHeight="1" x14ac:dyDescent="0.3">
      <c r="B899" s="201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  <c r="AA899" s="189"/>
    </row>
    <row r="900" spans="2:27" ht="14.25" customHeight="1" x14ac:dyDescent="0.3">
      <c r="B900" s="201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  <c r="AA900" s="189"/>
    </row>
    <row r="901" spans="2:27" ht="14.25" customHeight="1" x14ac:dyDescent="0.3">
      <c r="B901" s="201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  <c r="AA901" s="189"/>
    </row>
    <row r="902" spans="2:27" ht="14.25" customHeight="1" x14ac:dyDescent="0.3">
      <c r="B902" s="201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  <c r="AA902" s="189"/>
    </row>
    <row r="903" spans="2:27" ht="14.25" customHeight="1" x14ac:dyDescent="0.3">
      <c r="B903" s="201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  <c r="AA903" s="189"/>
    </row>
    <row r="904" spans="2:27" ht="14.25" customHeight="1" x14ac:dyDescent="0.3">
      <c r="B904" s="201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  <c r="AA904" s="189"/>
    </row>
    <row r="905" spans="2:27" ht="14.25" customHeight="1" x14ac:dyDescent="0.3">
      <c r="B905" s="201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  <c r="AA905" s="189"/>
    </row>
    <row r="906" spans="2:27" ht="14.25" customHeight="1" x14ac:dyDescent="0.3">
      <c r="B906" s="201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  <c r="Z906" s="189"/>
      <c r="AA906" s="189"/>
    </row>
    <row r="907" spans="2:27" ht="14.25" customHeight="1" x14ac:dyDescent="0.3">
      <c r="B907" s="201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  <c r="AA907" s="189"/>
    </row>
    <row r="908" spans="2:27" ht="14.25" customHeight="1" x14ac:dyDescent="0.3">
      <c r="B908" s="201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  <c r="AA908" s="189"/>
    </row>
    <row r="909" spans="2:27" ht="14.25" customHeight="1" x14ac:dyDescent="0.3">
      <c r="B909" s="201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  <c r="AA909" s="189"/>
    </row>
    <row r="910" spans="2:27" ht="14.25" customHeight="1" x14ac:dyDescent="0.3">
      <c r="B910" s="201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  <c r="AA910" s="189"/>
    </row>
    <row r="911" spans="2:27" ht="14.25" customHeight="1" x14ac:dyDescent="0.3">
      <c r="B911" s="201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  <c r="AA911" s="189"/>
    </row>
    <row r="912" spans="2:27" ht="14.25" customHeight="1" x14ac:dyDescent="0.3">
      <c r="B912" s="201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  <c r="AA912" s="189"/>
    </row>
    <row r="913" spans="2:27" ht="14.25" customHeight="1" x14ac:dyDescent="0.3">
      <c r="B913" s="201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  <c r="AA913" s="189"/>
    </row>
    <row r="914" spans="2:27" ht="14.25" customHeight="1" x14ac:dyDescent="0.3">
      <c r="B914" s="201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  <c r="AA914" s="189"/>
    </row>
    <row r="915" spans="2:27" ht="14.25" customHeight="1" x14ac:dyDescent="0.3">
      <c r="B915" s="201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  <c r="AA915" s="189"/>
    </row>
    <row r="916" spans="2:27" ht="14.25" customHeight="1" x14ac:dyDescent="0.3">
      <c r="B916" s="201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  <c r="AA916" s="189"/>
    </row>
    <row r="917" spans="2:27" ht="14.25" customHeight="1" x14ac:dyDescent="0.3">
      <c r="B917" s="201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  <c r="AA917" s="189"/>
    </row>
    <row r="918" spans="2:27" ht="14.25" customHeight="1" x14ac:dyDescent="0.3">
      <c r="B918" s="201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  <c r="AA918" s="189"/>
    </row>
    <row r="919" spans="2:27" ht="14.25" customHeight="1" x14ac:dyDescent="0.3">
      <c r="B919" s="201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  <c r="AA919" s="189"/>
    </row>
    <row r="920" spans="2:27" ht="14.25" customHeight="1" x14ac:dyDescent="0.3">
      <c r="B920" s="201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  <c r="AA920" s="189"/>
    </row>
    <row r="921" spans="2:27" ht="14.25" customHeight="1" x14ac:dyDescent="0.3">
      <c r="B921" s="201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  <c r="AA921" s="189"/>
    </row>
    <row r="922" spans="2:27" ht="14.25" customHeight="1" x14ac:dyDescent="0.3">
      <c r="B922" s="201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  <c r="AA922" s="189"/>
    </row>
    <row r="923" spans="2:27" ht="14.25" customHeight="1" x14ac:dyDescent="0.3">
      <c r="B923" s="201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  <c r="AA923" s="189"/>
    </row>
    <row r="924" spans="2:27" ht="14.25" customHeight="1" x14ac:dyDescent="0.3">
      <c r="B924" s="201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  <c r="AA924" s="189"/>
    </row>
    <row r="925" spans="2:27" ht="14.25" customHeight="1" x14ac:dyDescent="0.3">
      <c r="B925" s="201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  <c r="AA925" s="189"/>
    </row>
    <row r="926" spans="2:27" ht="14.25" customHeight="1" x14ac:dyDescent="0.3">
      <c r="B926" s="201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  <c r="AA926" s="189"/>
    </row>
    <row r="927" spans="2:27" ht="14.25" customHeight="1" x14ac:dyDescent="0.3">
      <c r="B927" s="201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  <c r="AA927" s="189"/>
    </row>
    <row r="928" spans="2:27" ht="14.25" customHeight="1" x14ac:dyDescent="0.3">
      <c r="B928" s="201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  <c r="AA928" s="189"/>
    </row>
    <row r="929" spans="2:27" ht="14.25" customHeight="1" x14ac:dyDescent="0.3">
      <c r="B929" s="201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  <c r="AA929" s="189"/>
    </row>
    <row r="930" spans="2:27" ht="14.25" customHeight="1" x14ac:dyDescent="0.3">
      <c r="B930" s="201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  <c r="AA930" s="189"/>
    </row>
    <row r="931" spans="2:27" ht="14.25" customHeight="1" x14ac:dyDescent="0.3">
      <c r="B931" s="201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  <c r="AA931" s="189"/>
    </row>
    <row r="932" spans="2:27" ht="14.25" customHeight="1" x14ac:dyDescent="0.3">
      <c r="B932" s="201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  <c r="AA932" s="189"/>
    </row>
    <row r="933" spans="2:27" ht="14.25" customHeight="1" x14ac:dyDescent="0.3">
      <c r="B933" s="201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  <c r="AA933" s="189"/>
    </row>
    <row r="934" spans="2:27" ht="14.25" customHeight="1" x14ac:dyDescent="0.3">
      <c r="B934" s="201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  <c r="AA934" s="189"/>
    </row>
    <row r="935" spans="2:27" ht="14.25" customHeight="1" x14ac:dyDescent="0.3">
      <c r="B935" s="201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  <c r="AA935" s="189"/>
    </row>
    <row r="936" spans="2:27" ht="14.25" customHeight="1" x14ac:dyDescent="0.3">
      <c r="B936" s="201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  <c r="AA936" s="189"/>
    </row>
    <row r="937" spans="2:27" ht="14.25" customHeight="1" x14ac:dyDescent="0.3">
      <c r="B937" s="201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  <c r="AA937" s="189"/>
    </row>
    <row r="938" spans="2:27" ht="14.25" customHeight="1" x14ac:dyDescent="0.3">
      <c r="B938" s="201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  <c r="AA938" s="189"/>
    </row>
    <row r="939" spans="2:27" ht="14.25" customHeight="1" x14ac:dyDescent="0.3">
      <c r="B939" s="201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  <c r="AA939" s="189"/>
    </row>
    <row r="940" spans="2:27" ht="14.25" customHeight="1" x14ac:dyDescent="0.3">
      <c r="B940" s="201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  <c r="AA940" s="189"/>
    </row>
    <row r="941" spans="2:27" ht="14.25" customHeight="1" x14ac:dyDescent="0.3">
      <c r="B941" s="201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  <c r="AA941" s="189"/>
    </row>
    <row r="942" spans="2:27" ht="14.25" customHeight="1" x14ac:dyDescent="0.3">
      <c r="B942" s="201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  <c r="AA942" s="189"/>
    </row>
    <row r="943" spans="2:27" ht="14.25" customHeight="1" x14ac:dyDescent="0.3">
      <c r="B943" s="201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  <c r="AA943" s="189"/>
    </row>
    <row r="944" spans="2:27" ht="14.25" customHeight="1" x14ac:dyDescent="0.3">
      <c r="B944" s="201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  <c r="AA944" s="189"/>
    </row>
    <row r="945" spans="2:27" ht="14.25" customHeight="1" x14ac:dyDescent="0.3">
      <c r="B945" s="201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  <c r="AA945" s="189"/>
    </row>
    <row r="946" spans="2:27" ht="14.25" customHeight="1" x14ac:dyDescent="0.3">
      <c r="B946" s="201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  <c r="AA946" s="189"/>
    </row>
    <row r="947" spans="2:27" ht="14.25" customHeight="1" x14ac:dyDescent="0.3">
      <c r="B947" s="201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  <c r="AA947" s="189"/>
    </row>
    <row r="948" spans="2:27" ht="14.25" customHeight="1" x14ac:dyDescent="0.3">
      <c r="B948" s="201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  <c r="AA948" s="189"/>
    </row>
    <row r="949" spans="2:27" ht="14.25" customHeight="1" x14ac:dyDescent="0.3">
      <c r="B949" s="201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  <c r="AA949" s="189"/>
    </row>
    <row r="950" spans="2:27" ht="14.25" customHeight="1" x14ac:dyDescent="0.3">
      <c r="B950" s="201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  <c r="AA950" s="189"/>
    </row>
    <row r="951" spans="2:27" ht="14.25" customHeight="1" x14ac:dyDescent="0.3">
      <c r="B951" s="201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  <c r="AA951" s="189"/>
    </row>
    <row r="952" spans="2:27" ht="14.25" customHeight="1" x14ac:dyDescent="0.3">
      <c r="B952" s="201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  <c r="AA952" s="189"/>
    </row>
    <row r="953" spans="2:27" ht="14.25" customHeight="1" x14ac:dyDescent="0.3">
      <c r="B953" s="201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  <c r="AA953" s="189"/>
    </row>
    <row r="954" spans="2:27" ht="14.25" customHeight="1" x14ac:dyDescent="0.3">
      <c r="B954" s="201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  <c r="AA954" s="189"/>
    </row>
    <row r="955" spans="2:27" ht="14.25" customHeight="1" x14ac:dyDescent="0.3">
      <c r="B955" s="201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  <c r="AA955" s="189"/>
    </row>
    <row r="956" spans="2:27" ht="14.25" customHeight="1" x14ac:dyDescent="0.3">
      <c r="B956" s="201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  <c r="AA956" s="189"/>
    </row>
    <row r="957" spans="2:27" ht="14.25" customHeight="1" x14ac:dyDescent="0.3">
      <c r="B957" s="201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  <c r="AA957" s="189"/>
    </row>
    <row r="958" spans="2:27" ht="14.25" customHeight="1" x14ac:dyDescent="0.3">
      <c r="B958" s="201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  <c r="AA958" s="189"/>
    </row>
    <row r="959" spans="2:27" ht="14.25" customHeight="1" x14ac:dyDescent="0.3">
      <c r="B959" s="201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  <c r="AA959" s="189"/>
    </row>
    <row r="960" spans="2:27" ht="14.25" customHeight="1" x14ac:dyDescent="0.3">
      <c r="B960" s="201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  <c r="AA960" s="189"/>
    </row>
    <row r="961" spans="2:27" ht="14.25" customHeight="1" x14ac:dyDescent="0.3">
      <c r="B961" s="201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  <c r="AA961" s="189"/>
    </row>
    <row r="962" spans="2:27" ht="14.25" customHeight="1" x14ac:dyDescent="0.3">
      <c r="B962" s="201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  <c r="AA962" s="189"/>
    </row>
    <row r="963" spans="2:27" ht="14.25" customHeight="1" x14ac:dyDescent="0.3">
      <c r="B963" s="201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  <c r="AA963" s="189"/>
    </row>
    <row r="964" spans="2:27" ht="14.25" customHeight="1" x14ac:dyDescent="0.3">
      <c r="B964" s="201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  <c r="AA964" s="189"/>
    </row>
    <row r="965" spans="2:27" ht="14.25" customHeight="1" x14ac:dyDescent="0.3">
      <c r="B965" s="201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  <c r="AA965" s="189"/>
    </row>
    <row r="966" spans="2:27" ht="14.25" customHeight="1" x14ac:dyDescent="0.3">
      <c r="B966" s="201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  <c r="AA966" s="189"/>
    </row>
    <row r="967" spans="2:27" ht="14.25" customHeight="1" x14ac:dyDescent="0.3">
      <c r="B967" s="201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  <c r="AA967" s="189"/>
    </row>
    <row r="968" spans="2:27" ht="14.25" customHeight="1" x14ac:dyDescent="0.3">
      <c r="B968" s="201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  <c r="AA968" s="189"/>
    </row>
    <row r="969" spans="2:27" ht="14.25" customHeight="1" x14ac:dyDescent="0.3">
      <c r="B969" s="201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  <c r="AA969" s="189"/>
    </row>
    <row r="970" spans="2:27" ht="14.25" customHeight="1" x14ac:dyDescent="0.3">
      <c r="B970" s="201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  <c r="AA970" s="189"/>
    </row>
    <row r="971" spans="2:27" ht="14.25" customHeight="1" x14ac:dyDescent="0.3">
      <c r="B971" s="201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  <c r="AA971" s="189"/>
    </row>
    <row r="972" spans="2:27" ht="14.25" customHeight="1" x14ac:dyDescent="0.3">
      <c r="B972" s="201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  <c r="AA972" s="189"/>
    </row>
    <row r="973" spans="2:27" ht="14.25" customHeight="1" x14ac:dyDescent="0.3">
      <c r="B973" s="201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  <c r="AA973" s="189"/>
    </row>
    <row r="974" spans="2:27" ht="14.25" customHeight="1" x14ac:dyDescent="0.3">
      <c r="B974" s="201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  <c r="AA974" s="189"/>
    </row>
    <row r="975" spans="2:27" ht="14.25" customHeight="1" x14ac:dyDescent="0.3">
      <c r="B975" s="201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  <c r="AA975" s="189"/>
    </row>
    <row r="976" spans="2:27" ht="14.25" customHeight="1" x14ac:dyDescent="0.3">
      <c r="B976" s="201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  <c r="AA976" s="189"/>
    </row>
    <row r="977" spans="2:27" ht="14.25" customHeight="1" x14ac:dyDescent="0.3">
      <c r="B977" s="201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  <c r="AA977" s="189"/>
    </row>
    <row r="978" spans="2:27" ht="14.25" customHeight="1" x14ac:dyDescent="0.3">
      <c r="B978" s="201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  <c r="AA978" s="189"/>
    </row>
    <row r="979" spans="2:27" ht="14.25" customHeight="1" x14ac:dyDescent="0.3">
      <c r="B979" s="201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  <c r="Z979" s="189"/>
      <c r="AA979" s="189"/>
    </row>
    <row r="980" spans="2:27" ht="14.25" customHeight="1" x14ac:dyDescent="0.3">
      <c r="B980" s="201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  <c r="AA980" s="189"/>
    </row>
    <row r="981" spans="2:27" ht="14.25" customHeight="1" x14ac:dyDescent="0.3">
      <c r="B981" s="201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  <c r="AA981" s="189"/>
    </row>
    <row r="982" spans="2:27" ht="14.25" customHeight="1" x14ac:dyDescent="0.3">
      <c r="B982" s="201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  <c r="AA982" s="189"/>
    </row>
    <row r="983" spans="2:27" ht="14.25" customHeight="1" x14ac:dyDescent="0.3">
      <c r="B983" s="201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  <c r="AA983" s="189"/>
    </row>
    <row r="984" spans="2:27" ht="14.25" customHeight="1" x14ac:dyDescent="0.3">
      <c r="B984" s="201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  <c r="AA984" s="189"/>
    </row>
    <row r="985" spans="2:27" ht="14.25" customHeight="1" x14ac:dyDescent="0.3">
      <c r="B985" s="201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  <c r="AA985" s="189"/>
    </row>
    <row r="986" spans="2:27" ht="14.25" customHeight="1" x14ac:dyDescent="0.3">
      <c r="B986" s="201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  <c r="AA986" s="189"/>
    </row>
    <row r="987" spans="2:27" ht="14.25" customHeight="1" x14ac:dyDescent="0.3">
      <c r="B987" s="201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  <c r="AA987" s="189"/>
    </row>
    <row r="988" spans="2:27" ht="14.25" customHeight="1" x14ac:dyDescent="0.3">
      <c r="B988" s="201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  <c r="AA988" s="189"/>
    </row>
    <row r="989" spans="2:27" ht="14.25" customHeight="1" x14ac:dyDescent="0.3">
      <c r="B989" s="201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  <c r="AA989" s="189"/>
    </row>
    <row r="990" spans="2:27" ht="14.25" customHeight="1" x14ac:dyDescent="0.3">
      <c r="B990" s="201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  <c r="AA990" s="189"/>
    </row>
    <row r="991" spans="2:27" ht="14.25" customHeight="1" x14ac:dyDescent="0.3">
      <c r="B991" s="201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  <c r="AA991" s="189"/>
    </row>
    <row r="992" spans="2:27" ht="14.25" customHeight="1" x14ac:dyDescent="0.3">
      <c r="B992" s="201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  <c r="AA992" s="189"/>
    </row>
    <row r="993" spans="2:27" ht="14.25" customHeight="1" x14ac:dyDescent="0.3">
      <c r="B993" s="201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  <c r="AA993" s="189"/>
    </row>
    <row r="994" spans="2:27" ht="14.25" customHeight="1" x14ac:dyDescent="0.3">
      <c r="B994" s="201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  <c r="AA994" s="189"/>
    </row>
    <row r="995" spans="2:27" ht="14.25" customHeight="1" x14ac:dyDescent="0.3">
      <c r="B995" s="201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  <c r="AA995" s="189"/>
    </row>
    <row r="996" spans="2:27" ht="14.25" customHeight="1" x14ac:dyDescent="0.3">
      <c r="B996" s="201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</row>
    <row r="997" spans="2:27" ht="14.25" customHeight="1" x14ac:dyDescent="0.3">
      <c r="B997" s="201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</row>
    <row r="998" spans="2:27" ht="14.25" customHeight="1" x14ac:dyDescent="0.3">
      <c r="B998" s="201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  <c r="AA998" s="189"/>
    </row>
    <row r="999" spans="2:27" ht="14.25" customHeight="1" x14ac:dyDescent="0.3">
      <c r="B999" s="201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  <c r="AA999" s="189"/>
    </row>
    <row r="1000" spans="2:27" ht="14.25" customHeight="1" x14ac:dyDescent="0.3">
      <c r="B1000" s="201"/>
      <c r="C1000" s="189"/>
      <c r="D1000" s="189"/>
      <c r="E1000" s="189"/>
      <c r="F1000" s="189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  <c r="AA1000" s="189"/>
    </row>
  </sheetData>
  <mergeCells count="9">
    <mergeCell ref="C93:Q93"/>
    <mergeCell ref="C94:Q94"/>
    <mergeCell ref="C95:Q95"/>
    <mergeCell ref="C6:D6"/>
    <mergeCell ref="E57:R57"/>
    <mergeCell ref="E61:R61"/>
    <mergeCell ref="E67:R67"/>
    <mergeCell ref="E76:R76"/>
    <mergeCell ref="C92:Q92"/>
  </mergeCells>
  <conditionalFormatting sqref="E13:P15">
    <cfRule type="cellIs" dxfId="9" priority="4" operator="greaterThan">
      <formula>0</formula>
    </cfRule>
  </conditionalFormatting>
  <conditionalFormatting sqref="E18:P22">
    <cfRule type="cellIs" dxfId="8" priority="5" operator="greaterThan">
      <formula>0</formula>
    </cfRule>
  </conditionalFormatting>
  <conditionalFormatting sqref="E25:P37">
    <cfRule type="cellIs" dxfId="7" priority="6" operator="greaterThan">
      <formula>0</formula>
    </cfRule>
  </conditionalFormatting>
  <conditionalFormatting sqref="E40:P40">
    <cfRule type="cellIs" dxfId="6" priority="8" operator="lessThan">
      <formula>0</formula>
    </cfRule>
  </conditionalFormatting>
  <conditionalFormatting sqref="E41:P41">
    <cfRule type="cellIs" dxfId="5" priority="7" operator="greaterThan">
      <formula>0</formula>
    </cfRule>
  </conditionalFormatting>
  <conditionalFormatting sqref="E63:P64 R63:R64 E78:P78 R78">
    <cfRule type="cellIs" dxfId="4" priority="3" operator="greaterThan">
      <formula>0</formula>
    </cfRule>
  </conditionalFormatting>
  <conditionalFormatting sqref="E59:R59">
    <cfRule type="cellIs" dxfId="3" priority="1" operator="lessThan">
      <formula>0</formula>
    </cfRule>
  </conditionalFormatting>
  <conditionalFormatting sqref="Q63:Q65">
    <cfRule type="cellIs" dxfId="2" priority="11" operator="greaterThan">
      <formula>0</formula>
    </cfRule>
  </conditionalFormatting>
  <conditionalFormatting sqref="Q70 Q72:Q74">
    <cfRule type="cellIs" dxfId="1" priority="12" operator="greaterThan">
      <formula>0</formula>
    </cfRule>
  </conditionalFormatting>
  <conditionalFormatting sqref="Q78:Q79">
    <cfRule type="cellIs" dxfId="0" priority="14" operator="greaterThan">
      <formula>0</formula>
    </cfRule>
  </conditionalFormatting>
  <dataValidations count="2">
    <dataValidation type="list" allowBlank="1" showErrorMessage="1" sqref="X56 X66" xr:uid="{00000000-0002-0000-0600-000000000000}">
      <formula1>"Contado,30 días,60 días,Otros"</formula1>
    </dataValidation>
    <dataValidation type="list" allowBlank="1" showErrorMessage="1" sqref="X10 X14:X16 X19:X23 X35:X38 X41:X44 X46 X48 X51:X54 X57:X65 X67:X86" xr:uid="{00000000-0002-0000-0600-000001000000}">
      <formula1>"Contado,30 días,60 días,90 días,Otros"</formula1>
    </dataValidation>
  </dataValidations>
  <printOptions horizontalCentered="1" verticalCentered="1"/>
  <pageMargins left="0.23622047244094491" right="0.23622047244094491" top="0.23622047244094491" bottom="0.19685039370078741" header="0" footer="0"/>
  <pageSetup paperSize="9" orientation="landscape"/>
  <headerFooter>
    <oddFooter>&amp;L&amp;F&amp;C&amp;A&amp;Rz1gestion.es</oddFooter>
  </headerFooter>
  <rowBreaks count="1" manualBreakCount="1">
    <brk id="51" min="1" max="1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Z1000"/>
  <sheetViews>
    <sheetView showGridLines="0" workbookViewId="0">
      <selection activeCell="O15" sqref="O15"/>
    </sheetView>
  </sheetViews>
  <sheetFormatPr baseColWidth="10" defaultColWidth="14.44140625" defaultRowHeight="15" customHeight="1" x14ac:dyDescent="0.3"/>
  <cols>
    <col min="1" max="1" width="1.6640625" style="184" customWidth="1"/>
    <col min="2" max="2" width="12.33203125" style="184" customWidth="1"/>
    <col min="3" max="3" width="26.44140625" style="184" customWidth="1"/>
    <col min="4" max="4" width="21.6640625" style="184" customWidth="1"/>
    <col min="5" max="5" width="11.44140625" style="184" customWidth="1"/>
    <col min="6" max="6" width="8.88671875" style="184" customWidth="1"/>
    <col min="7" max="7" width="11.44140625" style="184" customWidth="1"/>
    <col min="8" max="8" width="8.88671875" style="184" customWidth="1"/>
    <col min="9" max="9" width="11.44140625" style="184" customWidth="1"/>
    <col min="10" max="10" width="8.88671875" style="184" customWidth="1"/>
    <col min="11" max="11" width="18.109375" style="184" customWidth="1"/>
    <col min="12" max="12" width="11" style="184" customWidth="1"/>
    <col min="13" max="13" width="1.33203125" style="184" customWidth="1"/>
    <col min="14" max="26" width="11.44140625" style="184" customWidth="1"/>
    <col min="27" max="16384" width="14.44140625" style="184"/>
  </cols>
  <sheetData>
    <row r="1" spans="1:26" ht="38.25" customHeight="1" x14ac:dyDescent="0.3">
      <c r="A1" s="189"/>
      <c r="B1" s="189"/>
      <c r="C1" s="189"/>
      <c r="D1" s="189"/>
      <c r="E1" s="189"/>
      <c r="F1" s="189"/>
      <c r="G1" s="189"/>
      <c r="H1" s="189"/>
      <c r="I1" s="189"/>
      <c r="J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</row>
    <row r="2" spans="1:26" ht="24.6" customHeight="1" x14ac:dyDescent="0.3">
      <c r="A2" s="128"/>
      <c r="B2" s="129" t="str">
        <f>+'Datos de la empresa'!$C$6</f>
        <v>Nombre empresa</v>
      </c>
      <c r="C2" s="130"/>
      <c r="D2" s="222"/>
      <c r="E2" s="131"/>
      <c r="F2" s="131"/>
      <c r="G2" s="132" t="s">
        <v>133</v>
      </c>
      <c r="H2" s="133"/>
      <c r="I2" s="131"/>
      <c r="J2" s="133"/>
      <c r="K2" s="134"/>
      <c r="L2" s="223"/>
      <c r="M2" s="135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</row>
    <row r="3" spans="1:26" ht="21.75" customHeight="1" x14ac:dyDescent="0.3">
      <c r="A3" s="136"/>
      <c r="B3" s="137"/>
      <c r="C3" s="138"/>
      <c r="D3" s="224"/>
      <c r="E3" s="139"/>
      <c r="F3" s="139"/>
      <c r="G3" s="139"/>
      <c r="H3" s="140"/>
      <c r="I3" s="139"/>
      <c r="J3" s="140"/>
      <c r="K3" s="141"/>
      <c r="L3" s="93"/>
      <c r="M3" s="142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</row>
    <row r="4" spans="1:26" ht="14.25" customHeight="1" x14ac:dyDescent="0.3">
      <c r="A4" s="143"/>
      <c r="B4" s="225"/>
      <c r="C4" s="225"/>
      <c r="D4" s="93"/>
      <c r="E4" s="144">
        <f>+'Datos de la empresa'!$C$7</f>
        <v>2024</v>
      </c>
      <c r="F4" s="226"/>
      <c r="G4" s="144" t="s">
        <v>134</v>
      </c>
      <c r="H4" s="226"/>
      <c r="I4" s="144" t="s">
        <v>135</v>
      </c>
      <c r="J4" s="226"/>
      <c r="K4" s="227" t="s">
        <v>65</v>
      </c>
      <c r="L4" s="226"/>
      <c r="M4" s="228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</row>
    <row r="5" spans="1:26" ht="14.25" customHeight="1" x14ac:dyDescent="0.3">
      <c r="A5" s="143"/>
      <c r="B5" s="255" t="s">
        <v>136</v>
      </c>
      <c r="C5" s="256"/>
      <c r="D5" s="256"/>
      <c r="E5" s="145">
        <f>SUM(E6:E7)</f>
        <v>0</v>
      </c>
      <c r="F5" s="146" t="e">
        <f t="shared" ref="F5:F31" si="0">+E5/E$5</f>
        <v>#DIV/0!</v>
      </c>
      <c r="G5" s="145">
        <f>SUM(G6:G7)</f>
        <v>0</v>
      </c>
      <c r="H5" s="146" t="e">
        <f t="shared" ref="H5:H31" si="1">+G5/G$5</f>
        <v>#DIV/0!</v>
      </c>
      <c r="I5" s="145">
        <f>SUM(I6:I7)</f>
        <v>0</v>
      </c>
      <c r="J5" s="146" t="e">
        <f t="shared" ref="J5:J31" si="2">+I5/I$5</f>
        <v>#DIV/0!</v>
      </c>
      <c r="K5" s="229" t="e">
        <f t="shared" ref="K5:K31" si="3">SUM(E5:I5)</f>
        <v>#DIV/0!</v>
      </c>
      <c r="L5" s="230" t="e">
        <f t="shared" ref="L5:L31" si="4">+K5/$K$5</f>
        <v>#DIV/0!</v>
      </c>
      <c r="M5" s="147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</row>
    <row r="6" spans="1:26" ht="14.25" customHeight="1" x14ac:dyDescent="0.3">
      <c r="A6" s="143"/>
      <c r="B6" s="257" t="str">
        <f>'RESULTADOS Y TESORERIA'!C9</f>
        <v>Línea de productos o servicios 1</v>
      </c>
      <c r="C6" s="258"/>
      <c r="D6" s="259"/>
      <c r="E6" s="148">
        <f>'RESULTADOS Y TESORERIA'!Q9</f>
        <v>0</v>
      </c>
      <c r="F6" s="149" t="e">
        <f t="shared" si="0"/>
        <v>#DIV/0!</v>
      </c>
      <c r="G6" s="150">
        <v>0</v>
      </c>
      <c r="H6" s="149" t="e">
        <f t="shared" si="1"/>
        <v>#DIV/0!</v>
      </c>
      <c r="I6" s="150">
        <v>0</v>
      </c>
      <c r="J6" s="149" t="e">
        <f t="shared" si="2"/>
        <v>#DIV/0!</v>
      </c>
      <c r="K6" s="231" t="e">
        <f t="shared" si="3"/>
        <v>#DIV/0!</v>
      </c>
      <c r="L6" s="232" t="e">
        <f t="shared" si="4"/>
        <v>#DIV/0!</v>
      </c>
      <c r="M6" s="147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</row>
    <row r="7" spans="1:26" ht="14.25" customHeight="1" x14ac:dyDescent="0.3">
      <c r="A7" s="143"/>
      <c r="B7" s="260" t="str">
        <f>'RESULTADOS Y TESORERIA'!C10</f>
        <v>Línea de productos o servicios 2</v>
      </c>
      <c r="C7" s="261"/>
      <c r="D7" s="262"/>
      <c r="E7" s="148">
        <f>'RESULTADOS Y TESORERIA'!Q10</f>
        <v>0</v>
      </c>
      <c r="F7" s="151" t="e">
        <f t="shared" si="0"/>
        <v>#DIV/0!</v>
      </c>
      <c r="G7" s="152">
        <v>0</v>
      </c>
      <c r="H7" s="151" t="e">
        <f t="shared" si="1"/>
        <v>#DIV/0!</v>
      </c>
      <c r="I7" s="152">
        <v>0</v>
      </c>
      <c r="J7" s="151" t="e">
        <f t="shared" si="2"/>
        <v>#DIV/0!</v>
      </c>
      <c r="K7" s="233" t="e">
        <f t="shared" si="3"/>
        <v>#DIV/0!</v>
      </c>
      <c r="L7" s="234" t="e">
        <f t="shared" si="4"/>
        <v>#DIV/0!</v>
      </c>
      <c r="M7" s="147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</row>
    <row r="8" spans="1:26" ht="14.25" customHeight="1" x14ac:dyDescent="0.3">
      <c r="A8" s="143"/>
      <c r="B8" s="263" t="s">
        <v>137</v>
      </c>
      <c r="C8" s="247"/>
      <c r="D8" s="247"/>
      <c r="E8" s="145">
        <f>SUM(E9:E11)</f>
        <v>0</v>
      </c>
      <c r="F8" s="146" t="e">
        <f t="shared" si="0"/>
        <v>#DIV/0!</v>
      </c>
      <c r="G8" s="145">
        <f>SUM(G9:G11)</f>
        <v>0</v>
      </c>
      <c r="H8" s="146" t="e">
        <f t="shared" si="1"/>
        <v>#DIV/0!</v>
      </c>
      <c r="I8" s="145">
        <f>SUM(I9:I11)</f>
        <v>0</v>
      </c>
      <c r="J8" s="146" t="e">
        <f t="shared" si="2"/>
        <v>#DIV/0!</v>
      </c>
      <c r="K8" s="229" t="e">
        <f t="shared" si="3"/>
        <v>#DIV/0!</v>
      </c>
      <c r="L8" s="230" t="e">
        <f t="shared" si="4"/>
        <v>#DIV/0!</v>
      </c>
      <c r="M8" s="147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</row>
    <row r="9" spans="1:26" ht="14.25" customHeight="1" x14ac:dyDescent="0.3">
      <c r="A9" s="143"/>
      <c r="B9" s="257" t="str">
        <f>'RESULTADOS Y TESORERIA'!C13</f>
        <v>Coste de las ventas</v>
      </c>
      <c r="C9" s="258"/>
      <c r="D9" s="259"/>
      <c r="E9" s="148">
        <f>'RESULTADOS Y TESORERIA'!Q13</f>
        <v>0</v>
      </c>
      <c r="F9" s="149" t="e">
        <f t="shared" si="0"/>
        <v>#DIV/0!</v>
      </c>
      <c r="G9" s="150">
        <v>0</v>
      </c>
      <c r="H9" s="149" t="e">
        <f t="shared" si="1"/>
        <v>#DIV/0!</v>
      </c>
      <c r="I9" s="150">
        <v>0</v>
      </c>
      <c r="J9" s="149" t="e">
        <f t="shared" si="2"/>
        <v>#DIV/0!</v>
      </c>
      <c r="K9" s="231" t="e">
        <f t="shared" si="3"/>
        <v>#DIV/0!</v>
      </c>
      <c r="L9" s="232" t="e">
        <f t="shared" si="4"/>
        <v>#DIV/0!</v>
      </c>
      <c r="M9" s="147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</row>
    <row r="10" spans="1:26" ht="14.25" customHeight="1" x14ac:dyDescent="0.3">
      <c r="A10" s="143"/>
      <c r="B10" s="264" t="str">
        <f>'RESULTADOS Y TESORERIA'!C14</f>
        <v>Otros gastos directos</v>
      </c>
      <c r="C10" s="265"/>
      <c r="D10" s="266"/>
      <c r="E10" s="153">
        <f>'RESULTADOS Y TESORERIA'!Q14</f>
        <v>0</v>
      </c>
      <c r="F10" s="154" t="e">
        <f t="shared" si="0"/>
        <v>#DIV/0!</v>
      </c>
      <c r="G10" s="155">
        <v>0</v>
      </c>
      <c r="H10" s="154" t="e">
        <f t="shared" si="1"/>
        <v>#DIV/0!</v>
      </c>
      <c r="I10" s="155">
        <v>0</v>
      </c>
      <c r="J10" s="154" t="e">
        <f t="shared" si="2"/>
        <v>#DIV/0!</v>
      </c>
      <c r="K10" s="235" t="e">
        <f t="shared" si="3"/>
        <v>#DIV/0!</v>
      </c>
      <c r="L10" s="232" t="e">
        <f t="shared" si="4"/>
        <v>#DIV/0!</v>
      </c>
      <c r="M10" s="147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</row>
    <row r="11" spans="1:26" ht="14.25" customHeight="1" x14ac:dyDescent="0.3">
      <c r="A11" s="143"/>
      <c r="B11" s="260">
        <f>'RESULTADOS Y TESORERIA'!C15</f>
        <v>0</v>
      </c>
      <c r="C11" s="261"/>
      <c r="D11" s="262"/>
      <c r="E11" s="156">
        <f>'RESULTADOS Y TESORERIA'!Q15</f>
        <v>0</v>
      </c>
      <c r="F11" s="151" t="e">
        <f t="shared" si="0"/>
        <v>#DIV/0!</v>
      </c>
      <c r="G11" s="152">
        <v>0</v>
      </c>
      <c r="H11" s="151" t="e">
        <f t="shared" si="1"/>
        <v>#DIV/0!</v>
      </c>
      <c r="I11" s="152">
        <v>0</v>
      </c>
      <c r="J11" s="151" t="e">
        <f t="shared" si="2"/>
        <v>#DIV/0!</v>
      </c>
      <c r="K11" s="233" t="e">
        <f t="shared" si="3"/>
        <v>#DIV/0!</v>
      </c>
      <c r="L11" s="234" t="e">
        <f t="shared" si="4"/>
        <v>#DIV/0!</v>
      </c>
      <c r="M11" s="147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</row>
    <row r="12" spans="1:26" ht="14.25" customHeight="1" x14ac:dyDescent="0.3">
      <c r="A12" s="143"/>
      <c r="B12" s="263" t="s">
        <v>138</v>
      </c>
      <c r="C12" s="247"/>
      <c r="D12" s="247"/>
      <c r="E12" s="145">
        <f>SUM(E13:E16)</f>
        <v>0</v>
      </c>
      <c r="F12" s="146" t="e">
        <f t="shared" si="0"/>
        <v>#DIV/0!</v>
      </c>
      <c r="G12" s="145">
        <f>SUM(G13:G16)</f>
        <v>0</v>
      </c>
      <c r="H12" s="146" t="e">
        <f t="shared" si="1"/>
        <v>#DIV/0!</v>
      </c>
      <c r="I12" s="145">
        <f>SUM(I13:I16)</f>
        <v>0</v>
      </c>
      <c r="J12" s="146" t="e">
        <f t="shared" si="2"/>
        <v>#DIV/0!</v>
      </c>
      <c r="K12" s="229" t="e">
        <f t="shared" si="3"/>
        <v>#DIV/0!</v>
      </c>
      <c r="L12" s="230" t="e">
        <f t="shared" si="4"/>
        <v>#DIV/0!</v>
      </c>
      <c r="M12" s="147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</row>
    <row r="13" spans="1:26" ht="14.25" customHeight="1" x14ac:dyDescent="0.3">
      <c r="A13" s="143"/>
      <c r="B13" s="257" t="str">
        <f>'RESULTADOS Y TESORERIA'!C18</f>
        <v>Salario promotor</v>
      </c>
      <c r="C13" s="258"/>
      <c r="D13" s="259"/>
      <c r="E13" s="148">
        <f>'RESULTADOS Y TESORERIA'!Q18</f>
        <v>0</v>
      </c>
      <c r="F13" s="149" t="e">
        <f t="shared" si="0"/>
        <v>#DIV/0!</v>
      </c>
      <c r="G13" s="150">
        <v>0</v>
      </c>
      <c r="H13" s="149" t="e">
        <f t="shared" si="1"/>
        <v>#DIV/0!</v>
      </c>
      <c r="I13" s="150">
        <v>0</v>
      </c>
      <c r="J13" s="149" t="e">
        <f t="shared" si="2"/>
        <v>#DIV/0!</v>
      </c>
      <c r="K13" s="231" t="e">
        <f t="shared" si="3"/>
        <v>#DIV/0!</v>
      </c>
      <c r="L13" s="232" t="e">
        <f t="shared" si="4"/>
        <v>#DIV/0!</v>
      </c>
      <c r="M13" s="147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</row>
    <row r="14" spans="1:26" ht="14.25" customHeight="1" x14ac:dyDescent="0.3">
      <c r="A14" s="143"/>
      <c r="B14" s="264" t="str">
        <f>'RESULTADOS Y TESORERIA'!C19</f>
        <v>Cuota autónomos</v>
      </c>
      <c r="C14" s="265"/>
      <c r="D14" s="266"/>
      <c r="E14" s="153">
        <f>'RESULTADOS Y TESORERIA'!Q19</f>
        <v>0</v>
      </c>
      <c r="F14" s="154" t="e">
        <f t="shared" si="0"/>
        <v>#DIV/0!</v>
      </c>
      <c r="G14" s="155">
        <v>0</v>
      </c>
      <c r="H14" s="154" t="e">
        <f t="shared" si="1"/>
        <v>#DIV/0!</v>
      </c>
      <c r="I14" s="155">
        <v>0</v>
      </c>
      <c r="J14" s="154" t="e">
        <f t="shared" si="2"/>
        <v>#DIV/0!</v>
      </c>
      <c r="K14" s="235" t="e">
        <f t="shared" si="3"/>
        <v>#DIV/0!</v>
      </c>
      <c r="L14" s="232" t="e">
        <f t="shared" si="4"/>
        <v>#DIV/0!</v>
      </c>
      <c r="M14" s="147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</row>
    <row r="15" spans="1:26" ht="14.25" customHeight="1" x14ac:dyDescent="0.3">
      <c r="A15" s="143"/>
      <c r="B15" s="264" t="str">
        <f>'RESULTADOS Y TESORERIA'!C20</f>
        <v>Trabajador 1</v>
      </c>
      <c r="C15" s="265"/>
      <c r="D15" s="266"/>
      <c r="E15" s="153">
        <f>'RESULTADOS Y TESORERIA'!Q20</f>
        <v>0</v>
      </c>
      <c r="F15" s="154" t="e">
        <f t="shared" si="0"/>
        <v>#DIV/0!</v>
      </c>
      <c r="G15" s="155">
        <v>0</v>
      </c>
      <c r="H15" s="154" t="e">
        <f t="shared" si="1"/>
        <v>#DIV/0!</v>
      </c>
      <c r="I15" s="155">
        <v>0</v>
      </c>
      <c r="J15" s="154" t="e">
        <f t="shared" si="2"/>
        <v>#DIV/0!</v>
      </c>
      <c r="K15" s="235" t="e">
        <f t="shared" si="3"/>
        <v>#DIV/0!</v>
      </c>
      <c r="L15" s="232" t="e">
        <f t="shared" si="4"/>
        <v>#DIV/0!</v>
      </c>
      <c r="M15" s="147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</row>
    <row r="16" spans="1:26" ht="14.25" customHeight="1" x14ac:dyDescent="0.3">
      <c r="A16" s="143"/>
      <c r="B16" s="260" t="str">
        <f>'RESULTADOS Y TESORERIA'!C21</f>
        <v>Trabajador 2</v>
      </c>
      <c r="C16" s="261"/>
      <c r="D16" s="262"/>
      <c r="E16" s="156">
        <f>'RESULTADOS Y TESORERIA'!Q21</f>
        <v>0</v>
      </c>
      <c r="F16" s="151" t="e">
        <f t="shared" si="0"/>
        <v>#DIV/0!</v>
      </c>
      <c r="G16" s="152">
        <v>0</v>
      </c>
      <c r="H16" s="151" t="e">
        <f t="shared" si="1"/>
        <v>#DIV/0!</v>
      </c>
      <c r="I16" s="152">
        <v>0</v>
      </c>
      <c r="J16" s="151" t="e">
        <f t="shared" si="2"/>
        <v>#DIV/0!</v>
      </c>
      <c r="K16" s="233" t="e">
        <f t="shared" si="3"/>
        <v>#DIV/0!</v>
      </c>
      <c r="L16" s="234" t="e">
        <f t="shared" si="4"/>
        <v>#DIV/0!</v>
      </c>
      <c r="M16" s="147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  <row r="17" spans="1:26" ht="14.25" customHeight="1" x14ac:dyDescent="0.3">
      <c r="A17" s="143"/>
      <c r="B17" s="263" t="s">
        <v>139</v>
      </c>
      <c r="C17" s="247"/>
      <c r="D17" s="247"/>
      <c r="E17" s="145">
        <f>SUM(E18:E32)</f>
        <v>0</v>
      </c>
      <c r="F17" s="146" t="e">
        <f t="shared" si="0"/>
        <v>#DIV/0!</v>
      </c>
      <c r="G17" s="145">
        <f>SUM(G18:G32)</f>
        <v>0</v>
      </c>
      <c r="H17" s="146" t="e">
        <f t="shared" si="1"/>
        <v>#DIV/0!</v>
      </c>
      <c r="I17" s="145">
        <f>SUM(I18:I32)</f>
        <v>0</v>
      </c>
      <c r="J17" s="146" t="e">
        <f t="shared" si="2"/>
        <v>#DIV/0!</v>
      </c>
      <c r="K17" s="229" t="e">
        <f t="shared" si="3"/>
        <v>#DIV/0!</v>
      </c>
      <c r="L17" s="230" t="e">
        <f t="shared" si="4"/>
        <v>#DIV/0!</v>
      </c>
      <c r="M17" s="147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</row>
    <row r="18" spans="1:26" ht="14.25" customHeight="1" x14ac:dyDescent="0.3">
      <c r="A18" s="143"/>
      <c r="B18" s="257" t="str">
        <f>'RESULTADOS Y TESORERIA'!C25</f>
        <v>Arrendamiento local</v>
      </c>
      <c r="C18" s="258"/>
      <c r="D18" s="259"/>
      <c r="E18" s="148">
        <f>'RESULTADOS Y TESORERIA'!Q25</f>
        <v>0</v>
      </c>
      <c r="F18" s="149" t="e">
        <f t="shared" si="0"/>
        <v>#DIV/0!</v>
      </c>
      <c r="G18" s="150">
        <v>0</v>
      </c>
      <c r="H18" s="149" t="e">
        <f t="shared" si="1"/>
        <v>#DIV/0!</v>
      </c>
      <c r="I18" s="150">
        <v>0</v>
      </c>
      <c r="J18" s="149" t="e">
        <f t="shared" si="2"/>
        <v>#DIV/0!</v>
      </c>
      <c r="K18" s="231" t="e">
        <f t="shared" si="3"/>
        <v>#DIV/0!</v>
      </c>
      <c r="L18" s="232" t="e">
        <f t="shared" si="4"/>
        <v>#DIV/0!</v>
      </c>
      <c r="M18" s="147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</row>
    <row r="19" spans="1:26" ht="14.25" customHeight="1" x14ac:dyDescent="0.3">
      <c r="A19" s="143"/>
      <c r="B19" s="264" t="str">
        <f>'RESULTADOS Y TESORERIA'!C26</f>
        <v>Otros arrendamientos</v>
      </c>
      <c r="C19" s="265"/>
      <c r="D19" s="266"/>
      <c r="E19" s="153">
        <f>'RESULTADOS Y TESORERIA'!Q26</f>
        <v>0</v>
      </c>
      <c r="F19" s="154" t="e">
        <f t="shared" si="0"/>
        <v>#DIV/0!</v>
      </c>
      <c r="G19" s="155">
        <v>0</v>
      </c>
      <c r="H19" s="154" t="e">
        <f t="shared" si="1"/>
        <v>#DIV/0!</v>
      </c>
      <c r="I19" s="155">
        <v>0</v>
      </c>
      <c r="J19" s="154" t="e">
        <f t="shared" si="2"/>
        <v>#DIV/0!</v>
      </c>
      <c r="K19" s="235" t="e">
        <f t="shared" si="3"/>
        <v>#DIV/0!</v>
      </c>
      <c r="L19" s="232" t="e">
        <f t="shared" si="4"/>
        <v>#DIV/0!</v>
      </c>
      <c r="M19" s="147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</row>
    <row r="20" spans="1:26" ht="14.25" customHeight="1" x14ac:dyDescent="0.3">
      <c r="A20" s="143"/>
      <c r="B20" s="264" t="str">
        <f>'RESULTADOS Y TESORERIA'!C27</f>
        <v>Gestoría y abogados</v>
      </c>
      <c r="C20" s="265"/>
      <c r="D20" s="266"/>
      <c r="E20" s="153">
        <f>'RESULTADOS Y TESORERIA'!Q27</f>
        <v>0</v>
      </c>
      <c r="F20" s="154" t="e">
        <f t="shared" si="0"/>
        <v>#DIV/0!</v>
      </c>
      <c r="G20" s="155">
        <v>0</v>
      </c>
      <c r="H20" s="154" t="e">
        <f t="shared" si="1"/>
        <v>#DIV/0!</v>
      </c>
      <c r="I20" s="155">
        <v>0</v>
      </c>
      <c r="J20" s="154" t="e">
        <f t="shared" si="2"/>
        <v>#DIV/0!</v>
      </c>
      <c r="K20" s="235" t="e">
        <f t="shared" si="3"/>
        <v>#DIV/0!</v>
      </c>
      <c r="L20" s="232" t="e">
        <f t="shared" si="4"/>
        <v>#DIV/0!</v>
      </c>
      <c r="M20" s="147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</row>
    <row r="21" spans="1:26" ht="14.25" customHeight="1" x14ac:dyDescent="0.3">
      <c r="A21" s="143"/>
      <c r="B21" s="264" t="str">
        <f>'RESULTADOS Y TESORERIA'!C28</f>
        <v>Patentes y marcas</v>
      </c>
      <c r="C21" s="265"/>
      <c r="D21" s="266"/>
      <c r="E21" s="153">
        <f>'RESULTADOS Y TESORERIA'!Q28</f>
        <v>0</v>
      </c>
      <c r="F21" s="154" t="e">
        <f t="shared" si="0"/>
        <v>#DIV/0!</v>
      </c>
      <c r="G21" s="155">
        <v>0</v>
      </c>
      <c r="H21" s="154" t="e">
        <f t="shared" si="1"/>
        <v>#DIV/0!</v>
      </c>
      <c r="I21" s="155">
        <v>0</v>
      </c>
      <c r="J21" s="154" t="e">
        <f t="shared" si="2"/>
        <v>#DIV/0!</v>
      </c>
      <c r="K21" s="235" t="e">
        <f t="shared" si="3"/>
        <v>#DIV/0!</v>
      </c>
      <c r="L21" s="232" t="e">
        <f t="shared" si="4"/>
        <v>#DIV/0!</v>
      </c>
      <c r="M21" s="147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</row>
    <row r="22" spans="1:26" ht="14.25" customHeight="1" x14ac:dyDescent="0.3">
      <c r="A22" s="143"/>
      <c r="B22" s="264" t="str">
        <f>'RESULTADOS Y TESORERIA'!C29</f>
        <v>Gastos web. Diseño, hosting y dominio</v>
      </c>
      <c r="C22" s="265"/>
      <c r="D22" s="266"/>
      <c r="E22" s="153">
        <f>'RESULTADOS Y TESORERIA'!Q29</f>
        <v>0</v>
      </c>
      <c r="F22" s="154" t="e">
        <f t="shared" si="0"/>
        <v>#DIV/0!</v>
      </c>
      <c r="G22" s="155">
        <v>0</v>
      </c>
      <c r="H22" s="154" t="e">
        <f t="shared" si="1"/>
        <v>#DIV/0!</v>
      </c>
      <c r="I22" s="155">
        <v>0</v>
      </c>
      <c r="J22" s="154" t="e">
        <f t="shared" si="2"/>
        <v>#DIV/0!</v>
      </c>
      <c r="K22" s="235" t="e">
        <f t="shared" si="3"/>
        <v>#DIV/0!</v>
      </c>
      <c r="L22" s="232" t="e">
        <f t="shared" si="4"/>
        <v>#DIV/0!</v>
      </c>
      <c r="M22" s="147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</row>
    <row r="23" spans="1:26" ht="14.25" customHeight="1" x14ac:dyDescent="0.3">
      <c r="A23" s="143"/>
      <c r="B23" s="264" t="str">
        <f>'RESULTADOS Y TESORERIA'!C30</f>
        <v>Transporte</v>
      </c>
      <c r="C23" s="265"/>
      <c r="D23" s="266"/>
      <c r="E23" s="153">
        <f>'RESULTADOS Y TESORERIA'!Q30</f>
        <v>0</v>
      </c>
      <c r="F23" s="154" t="e">
        <f t="shared" si="0"/>
        <v>#DIV/0!</v>
      </c>
      <c r="G23" s="155">
        <v>0</v>
      </c>
      <c r="H23" s="154" t="e">
        <f t="shared" si="1"/>
        <v>#DIV/0!</v>
      </c>
      <c r="I23" s="155">
        <v>0</v>
      </c>
      <c r="J23" s="154" t="e">
        <f t="shared" si="2"/>
        <v>#DIV/0!</v>
      </c>
      <c r="K23" s="235" t="e">
        <f t="shared" si="3"/>
        <v>#DIV/0!</v>
      </c>
      <c r="L23" s="232" t="e">
        <f t="shared" si="4"/>
        <v>#DIV/0!</v>
      </c>
      <c r="M23" s="147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</row>
    <row r="24" spans="1:26" ht="14.25" customHeight="1" x14ac:dyDescent="0.3">
      <c r="A24" s="143"/>
      <c r="B24" s="264" t="str">
        <f>'RESULTADOS Y TESORERIA'!C31</f>
        <v>Seguros</v>
      </c>
      <c r="C24" s="265"/>
      <c r="D24" s="267"/>
      <c r="E24" s="153">
        <f>'RESULTADOS Y TESORERIA'!Q31</f>
        <v>0</v>
      </c>
      <c r="F24" s="154" t="e">
        <f t="shared" si="0"/>
        <v>#DIV/0!</v>
      </c>
      <c r="G24" s="155">
        <v>0</v>
      </c>
      <c r="H24" s="154" t="e">
        <f t="shared" si="1"/>
        <v>#DIV/0!</v>
      </c>
      <c r="I24" s="155">
        <v>0</v>
      </c>
      <c r="J24" s="154" t="e">
        <f t="shared" si="2"/>
        <v>#DIV/0!</v>
      </c>
      <c r="K24" s="235" t="e">
        <f t="shared" si="3"/>
        <v>#DIV/0!</v>
      </c>
      <c r="L24" s="232" t="e">
        <f t="shared" si="4"/>
        <v>#DIV/0!</v>
      </c>
      <c r="M24" s="147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</row>
    <row r="25" spans="1:26" ht="14.25" customHeight="1" x14ac:dyDescent="0.3">
      <c r="A25" s="143"/>
      <c r="B25" s="264" t="str">
        <f>'RESULTADOS Y TESORERIA'!C32</f>
        <v>Publicidad y Relaciones públicas</v>
      </c>
      <c r="C25" s="265"/>
      <c r="D25" s="267"/>
      <c r="E25" s="153">
        <f>'RESULTADOS Y TESORERIA'!Q32</f>
        <v>0</v>
      </c>
      <c r="F25" s="154" t="e">
        <f t="shared" si="0"/>
        <v>#DIV/0!</v>
      </c>
      <c r="G25" s="155">
        <v>0</v>
      </c>
      <c r="H25" s="154" t="e">
        <f t="shared" si="1"/>
        <v>#DIV/0!</v>
      </c>
      <c r="I25" s="155">
        <v>0</v>
      </c>
      <c r="J25" s="154" t="e">
        <f t="shared" si="2"/>
        <v>#DIV/0!</v>
      </c>
      <c r="K25" s="235" t="e">
        <f t="shared" si="3"/>
        <v>#DIV/0!</v>
      </c>
      <c r="L25" s="232" t="e">
        <f t="shared" si="4"/>
        <v>#DIV/0!</v>
      </c>
      <c r="M25" s="147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</row>
    <row r="26" spans="1:26" ht="14.25" customHeight="1" x14ac:dyDescent="0.3">
      <c r="A26" s="143"/>
      <c r="B26" s="264" t="str">
        <f>'RESULTADOS Y TESORERIA'!C33</f>
        <v>Suministros (electricidad, agua…)</v>
      </c>
      <c r="C26" s="265"/>
      <c r="D26" s="267"/>
      <c r="E26" s="153">
        <f>'RESULTADOS Y TESORERIA'!Q33</f>
        <v>0</v>
      </c>
      <c r="F26" s="154" t="e">
        <f t="shared" si="0"/>
        <v>#DIV/0!</v>
      </c>
      <c r="G26" s="155">
        <v>0</v>
      </c>
      <c r="H26" s="154" t="e">
        <f t="shared" si="1"/>
        <v>#DIV/0!</v>
      </c>
      <c r="I26" s="155">
        <v>0</v>
      </c>
      <c r="J26" s="154" t="e">
        <f t="shared" si="2"/>
        <v>#DIV/0!</v>
      </c>
      <c r="K26" s="235" t="e">
        <f t="shared" si="3"/>
        <v>#DIV/0!</v>
      </c>
      <c r="L26" s="232" t="e">
        <f t="shared" si="4"/>
        <v>#DIV/0!</v>
      </c>
      <c r="M26" s="147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</row>
    <row r="27" spans="1:26" ht="14.25" customHeight="1" x14ac:dyDescent="0.3">
      <c r="A27" s="143"/>
      <c r="B27" s="264" t="str">
        <f>'RESULTADOS Y TESORERIA'!C34</f>
        <v>Material de oficina</v>
      </c>
      <c r="C27" s="265"/>
      <c r="D27" s="267"/>
      <c r="E27" s="153">
        <f>'RESULTADOS Y TESORERIA'!Q34</f>
        <v>0</v>
      </c>
      <c r="F27" s="154" t="e">
        <f t="shared" si="0"/>
        <v>#DIV/0!</v>
      </c>
      <c r="G27" s="155">
        <v>0</v>
      </c>
      <c r="H27" s="154" t="e">
        <f t="shared" si="1"/>
        <v>#DIV/0!</v>
      </c>
      <c r="I27" s="155">
        <v>0</v>
      </c>
      <c r="J27" s="154" t="e">
        <f t="shared" si="2"/>
        <v>#DIV/0!</v>
      </c>
      <c r="K27" s="235" t="e">
        <f t="shared" si="3"/>
        <v>#DIV/0!</v>
      </c>
      <c r="L27" s="232" t="e">
        <f t="shared" si="4"/>
        <v>#DIV/0!</v>
      </c>
      <c r="M27" s="147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</row>
    <row r="28" spans="1:26" ht="14.25" customHeight="1" x14ac:dyDescent="0.3">
      <c r="A28" s="143"/>
      <c r="B28" s="264" t="str">
        <f>'RESULTADOS Y TESORERIA'!C35</f>
        <v>Teléfonos y Comunicaciones</v>
      </c>
      <c r="C28" s="265"/>
      <c r="D28" s="267"/>
      <c r="E28" s="153">
        <f>'RESULTADOS Y TESORERIA'!Q35</f>
        <v>0</v>
      </c>
      <c r="F28" s="154" t="e">
        <f t="shared" si="0"/>
        <v>#DIV/0!</v>
      </c>
      <c r="G28" s="155">
        <v>0</v>
      </c>
      <c r="H28" s="154" t="e">
        <f t="shared" si="1"/>
        <v>#DIV/0!</v>
      </c>
      <c r="I28" s="155">
        <v>0</v>
      </c>
      <c r="J28" s="154" t="e">
        <f t="shared" si="2"/>
        <v>#DIV/0!</v>
      </c>
      <c r="K28" s="235" t="e">
        <f t="shared" si="3"/>
        <v>#DIV/0!</v>
      </c>
      <c r="L28" s="232" t="e">
        <f t="shared" si="4"/>
        <v>#DIV/0!</v>
      </c>
      <c r="M28" s="147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</row>
    <row r="29" spans="1:26" ht="14.25" customHeight="1" x14ac:dyDescent="0.3">
      <c r="A29" s="143"/>
      <c r="B29" s="264" t="str">
        <f>'RESULTADOS Y TESORERIA'!C36</f>
        <v>Gastos varios</v>
      </c>
      <c r="C29" s="265"/>
      <c r="D29" s="267"/>
      <c r="E29" s="153">
        <f>'RESULTADOS Y TESORERIA'!Q36</f>
        <v>0</v>
      </c>
      <c r="F29" s="154" t="e">
        <f t="shared" si="0"/>
        <v>#DIV/0!</v>
      </c>
      <c r="G29" s="155">
        <v>0</v>
      </c>
      <c r="H29" s="154" t="e">
        <f t="shared" si="1"/>
        <v>#DIV/0!</v>
      </c>
      <c r="I29" s="155">
        <v>0</v>
      </c>
      <c r="J29" s="154" t="e">
        <f t="shared" si="2"/>
        <v>#DIV/0!</v>
      </c>
      <c r="K29" s="235" t="e">
        <f t="shared" si="3"/>
        <v>#DIV/0!</v>
      </c>
      <c r="L29" s="232" t="e">
        <f t="shared" si="4"/>
        <v>#DIV/0!</v>
      </c>
      <c r="M29" s="147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</row>
    <row r="30" spans="1:26" ht="14.25" customHeight="1" x14ac:dyDescent="0.3">
      <c r="A30" s="143"/>
      <c r="B30" s="264" t="str">
        <f>'RESULTADOS Y TESORERIA'!C37</f>
        <v>Amortización</v>
      </c>
      <c r="C30" s="265"/>
      <c r="D30" s="267"/>
      <c r="E30" s="153">
        <f>'RESULTADOS Y TESORERIA'!Q37</f>
        <v>0</v>
      </c>
      <c r="F30" s="154" t="e">
        <f t="shared" si="0"/>
        <v>#DIV/0!</v>
      </c>
      <c r="G30" s="155">
        <v>0</v>
      </c>
      <c r="H30" s="154" t="e">
        <f t="shared" si="1"/>
        <v>#DIV/0!</v>
      </c>
      <c r="I30" s="155">
        <v>0</v>
      </c>
      <c r="J30" s="154" t="e">
        <f t="shared" si="2"/>
        <v>#DIV/0!</v>
      </c>
      <c r="K30" s="235" t="e">
        <f t="shared" si="3"/>
        <v>#DIV/0!</v>
      </c>
      <c r="L30" s="232" t="e">
        <f t="shared" si="4"/>
        <v>#DIV/0!</v>
      </c>
      <c r="M30" s="147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</row>
    <row r="31" spans="1:26" ht="14.25" customHeight="1" x14ac:dyDescent="0.3">
      <c r="A31" s="143"/>
      <c r="B31" s="260"/>
      <c r="C31" s="261"/>
      <c r="D31" s="262"/>
      <c r="E31" s="156"/>
      <c r="F31" s="151" t="e">
        <f t="shared" si="0"/>
        <v>#DIV/0!</v>
      </c>
      <c r="G31" s="152">
        <v>0</v>
      </c>
      <c r="H31" s="151" t="e">
        <f t="shared" si="1"/>
        <v>#DIV/0!</v>
      </c>
      <c r="I31" s="152">
        <v>0</v>
      </c>
      <c r="J31" s="151" t="e">
        <f t="shared" si="2"/>
        <v>#DIV/0!</v>
      </c>
      <c r="K31" s="233" t="e">
        <f t="shared" si="3"/>
        <v>#DIV/0!</v>
      </c>
      <c r="L31" s="234" t="e">
        <f t="shared" si="4"/>
        <v>#DIV/0!</v>
      </c>
      <c r="M31" s="147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</row>
    <row r="32" spans="1:26" ht="6" customHeight="1" x14ac:dyDescent="0.3">
      <c r="A32" s="143"/>
      <c r="B32" s="157"/>
      <c r="C32" s="158"/>
      <c r="D32" s="158"/>
      <c r="E32" s="159"/>
      <c r="F32" s="160"/>
      <c r="G32" s="159"/>
      <c r="H32" s="160"/>
      <c r="I32" s="159"/>
      <c r="J32" s="160"/>
      <c r="K32" s="236"/>
      <c r="L32" s="237"/>
      <c r="M32" s="147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</row>
    <row r="33" spans="1:26" ht="14.25" customHeight="1" x14ac:dyDescent="0.3">
      <c r="A33" s="143"/>
      <c r="B33" s="270" t="s">
        <v>140</v>
      </c>
      <c r="C33" s="271"/>
      <c r="D33" s="272"/>
      <c r="E33" s="161">
        <f>+E5+E8+E12+E17</f>
        <v>0</v>
      </c>
      <c r="F33" s="162" t="e">
        <f>+E33/E$5</f>
        <v>#DIV/0!</v>
      </c>
      <c r="G33" s="161">
        <f>+G5+G8+G12+G17</f>
        <v>0</v>
      </c>
      <c r="H33" s="162" t="e">
        <f>+G33/G$5</f>
        <v>#DIV/0!</v>
      </c>
      <c r="I33" s="161">
        <f>+I5+I8+I12+I17</f>
        <v>0</v>
      </c>
      <c r="J33" s="162" t="e">
        <f>+I33/I$5</f>
        <v>#DIV/0!</v>
      </c>
      <c r="K33" s="163" t="e">
        <f>SUM(E33:I33)</f>
        <v>#DIV/0!</v>
      </c>
      <c r="L33" s="53" t="e">
        <f>+K33/$K$5</f>
        <v>#DIV/0!</v>
      </c>
      <c r="M33" s="228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</row>
    <row r="34" spans="1:26" ht="6" customHeight="1" x14ac:dyDescent="0.3">
      <c r="A34" s="143"/>
      <c r="B34" s="157"/>
      <c r="C34" s="164"/>
      <c r="D34" s="164"/>
      <c r="E34" s="165"/>
      <c r="F34" s="166"/>
      <c r="G34" s="165"/>
      <c r="H34" s="166"/>
      <c r="I34" s="165"/>
      <c r="J34" s="166"/>
      <c r="K34" s="238"/>
      <c r="L34" s="237"/>
      <c r="M34" s="147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</row>
    <row r="35" spans="1:26" ht="14.25" customHeight="1" x14ac:dyDescent="0.3">
      <c r="A35" s="143"/>
      <c r="B35" s="268" t="s">
        <v>141</v>
      </c>
      <c r="C35" s="269"/>
      <c r="D35" s="249"/>
      <c r="E35" s="145">
        <f>SUM(E36:E40)</f>
        <v>0</v>
      </c>
      <c r="F35" s="146" t="e">
        <f t="shared" ref="F35:F39" si="5">+E35/E$5</f>
        <v>#DIV/0!</v>
      </c>
      <c r="G35" s="145">
        <f>SUM(G36:G40)</f>
        <v>0</v>
      </c>
      <c r="H35" s="146" t="e">
        <f t="shared" ref="H35:H39" si="6">+G35/G$5</f>
        <v>#DIV/0!</v>
      </c>
      <c r="I35" s="145">
        <f>SUM(I36:I40)</f>
        <v>0</v>
      </c>
      <c r="J35" s="146" t="e">
        <f t="shared" ref="J35:J39" si="7">+I35/I$5</f>
        <v>#DIV/0!</v>
      </c>
      <c r="K35" s="229" t="e">
        <f t="shared" ref="K35:K39" si="8">SUM(E35:I35)</f>
        <v>#DIV/0!</v>
      </c>
      <c r="L35" s="53" t="e">
        <f t="shared" ref="L35:L38" si="9">+K35/$K$5</f>
        <v>#DIV/0!</v>
      </c>
      <c r="M35" s="147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</row>
    <row r="36" spans="1:26" ht="14.25" customHeight="1" x14ac:dyDescent="0.3">
      <c r="A36" s="143"/>
      <c r="B36" s="264" t="str">
        <f>'RESULTADOS Y TESORERIA'!C40</f>
        <v>Subvenciones</v>
      </c>
      <c r="C36" s="265"/>
      <c r="D36" s="267"/>
      <c r="E36" s="153">
        <f>'RESULTADOS Y TESORERIA'!Q40</f>
        <v>0</v>
      </c>
      <c r="F36" s="154" t="e">
        <f t="shared" si="5"/>
        <v>#DIV/0!</v>
      </c>
      <c r="G36" s="155">
        <v>0</v>
      </c>
      <c r="H36" s="154" t="e">
        <f t="shared" si="6"/>
        <v>#DIV/0!</v>
      </c>
      <c r="I36" s="155">
        <v>0</v>
      </c>
      <c r="J36" s="154" t="e">
        <f t="shared" si="7"/>
        <v>#DIV/0!</v>
      </c>
      <c r="K36" s="235" t="e">
        <f t="shared" si="8"/>
        <v>#DIV/0!</v>
      </c>
      <c r="L36" s="234" t="e">
        <f t="shared" si="9"/>
        <v>#DIV/0!</v>
      </c>
      <c r="M36" s="147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</row>
    <row r="37" spans="1:26" ht="14.25" customHeight="1" x14ac:dyDescent="0.3">
      <c r="A37" s="143"/>
      <c r="B37" s="264" t="str">
        <f>'RESULTADOS Y TESORERIA'!C41</f>
        <v>Intereses préstamos</v>
      </c>
      <c r="C37" s="265"/>
      <c r="D37" s="267"/>
      <c r="E37" s="153">
        <f>'RESULTADOS Y TESORERIA'!Q41</f>
        <v>0</v>
      </c>
      <c r="F37" s="154" t="e">
        <f t="shared" si="5"/>
        <v>#DIV/0!</v>
      </c>
      <c r="G37" s="155">
        <v>0</v>
      </c>
      <c r="H37" s="154" t="e">
        <f t="shared" si="6"/>
        <v>#DIV/0!</v>
      </c>
      <c r="I37" s="155">
        <v>0</v>
      </c>
      <c r="J37" s="154" t="e">
        <f t="shared" si="7"/>
        <v>#DIV/0!</v>
      </c>
      <c r="K37" s="235" t="e">
        <f t="shared" si="8"/>
        <v>#DIV/0!</v>
      </c>
      <c r="L37" s="234" t="e">
        <f t="shared" si="9"/>
        <v>#DIV/0!</v>
      </c>
      <c r="M37" s="147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</row>
    <row r="38" spans="1:26" ht="14.25" customHeight="1" x14ac:dyDescent="0.3">
      <c r="A38" s="143"/>
      <c r="B38" s="264" t="str">
        <f>'RESULTADOS Y TESORERIA'!C42</f>
        <v>Ingresos y gastos extraordinarios</v>
      </c>
      <c r="C38" s="265"/>
      <c r="D38" s="267"/>
      <c r="E38" s="153">
        <f>'RESULTADOS Y TESORERIA'!Q42</f>
        <v>0</v>
      </c>
      <c r="F38" s="154" t="e">
        <f t="shared" si="5"/>
        <v>#DIV/0!</v>
      </c>
      <c r="G38" s="155">
        <v>0</v>
      </c>
      <c r="H38" s="154" t="e">
        <f t="shared" si="6"/>
        <v>#DIV/0!</v>
      </c>
      <c r="I38" s="155">
        <v>0</v>
      </c>
      <c r="J38" s="154" t="e">
        <f t="shared" si="7"/>
        <v>#DIV/0!</v>
      </c>
      <c r="K38" s="235" t="e">
        <f t="shared" si="8"/>
        <v>#DIV/0!</v>
      </c>
      <c r="L38" s="234" t="e">
        <f t="shared" si="9"/>
        <v>#DIV/0!</v>
      </c>
      <c r="M38" s="147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</row>
    <row r="39" spans="1:26" ht="14.25" customHeight="1" x14ac:dyDescent="0.3">
      <c r="A39" s="143"/>
      <c r="B39" s="264" t="str">
        <f>'RESULTADOS Y TESORERIA'!C43</f>
        <v>Otros ingresos y gastos</v>
      </c>
      <c r="C39" s="265"/>
      <c r="D39" s="267"/>
      <c r="E39" s="156">
        <f>'RESULTADOS Y TESORERIA'!Q43</f>
        <v>0</v>
      </c>
      <c r="F39" s="151" t="e">
        <f t="shared" si="5"/>
        <v>#DIV/0!</v>
      </c>
      <c r="G39" s="152">
        <v>0</v>
      </c>
      <c r="H39" s="151" t="e">
        <f t="shared" si="6"/>
        <v>#DIV/0!</v>
      </c>
      <c r="I39" s="152">
        <v>0</v>
      </c>
      <c r="J39" s="151" t="e">
        <f t="shared" si="7"/>
        <v>#DIV/0!</v>
      </c>
      <c r="K39" s="233" t="e">
        <f t="shared" si="8"/>
        <v>#DIV/0!</v>
      </c>
      <c r="L39" s="234"/>
      <c r="M39" s="147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</row>
    <row r="40" spans="1:26" ht="6" customHeight="1" x14ac:dyDescent="0.3">
      <c r="A40" s="143"/>
      <c r="B40" s="157"/>
      <c r="C40" s="158"/>
      <c r="D40" s="158"/>
      <c r="E40" s="159"/>
      <c r="F40" s="160"/>
      <c r="G40" s="159"/>
      <c r="H40" s="160"/>
      <c r="I40" s="159"/>
      <c r="J40" s="160"/>
      <c r="K40" s="236"/>
      <c r="L40" s="237"/>
      <c r="M40" s="147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</row>
    <row r="41" spans="1:26" ht="14.25" customHeight="1" x14ac:dyDescent="0.3">
      <c r="A41" s="143"/>
      <c r="B41" s="270" t="s">
        <v>101</v>
      </c>
      <c r="C41" s="271"/>
      <c r="D41" s="272"/>
      <c r="E41" s="161">
        <f>+E33+E35</f>
        <v>0</v>
      </c>
      <c r="F41" s="162" t="e">
        <f>+E41/E$5</f>
        <v>#DIV/0!</v>
      </c>
      <c r="G41" s="161">
        <f>+G33+G35</f>
        <v>0</v>
      </c>
      <c r="H41" s="162" t="e">
        <f>+G41/G$5</f>
        <v>#DIV/0!</v>
      </c>
      <c r="I41" s="161">
        <f>+I33+I35</f>
        <v>0</v>
      </c>
      <c r="J41" s="162" t="e">
        <f>+I41/I$5</f>
        <v>#DIV/0!</v>
      </c>
      <c r="K41" s="163" t="e">
        <f>SUM(E41:I41)</f>
        <v>#DIV/0!</v>
      </c>
      <c r="L41" s="53" t="e">
        <f>+K41/$K$5</f>
        <v>#DIV/0!</v>
      </c>
      <c r="M41" s="228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</row>
    <row r="42" spans="1:26" ht="6" customHeight="1" x14ac:dyDescent="0.3">
      <c r="A42" s="143"/>
      <c r="B42" s="157"/>
      <c r="C42" s="164"/>
      <c r="D42" s="164"/>
      <c r="E42" s="165"/>
      <c r="F42" s="166"/>
      <c r="G42" s="165"/>
      <c r="H42" s="166"/>
      <c r="I42" s="165"/>
      <c r="J42" s="166"/>
      <c r="K42" s="238"/>
      <c r="L42" s="237"/>
      <c r="M42" s="147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</row>
    <row r="43" spans="1:26" ht="14.25" customHeight="1" x14ac:dyDescent="0.3">
      <c r="A43" s="143"/>
      <c r="B43" s="273" t="s">
        <v>142</v>
      </c>
      <c r="C43" s="274"/>
      <c r="D43" s="167"/>
      <c r="E43" s="168">
        <f>'RESULTADOS Y TESORERIA'!Q47</f>
        <v>0</v>
      </c>
      <c r="F43" s="169" t="e">
        <f>+E43/E$5</f>
        <v>#DIV/0!</v>
      </c>
      <c r="G43" s="170"/>
      <c r="H43" s="169" t="e">
        <f>+G43/G$5</f>
        <v>#DIV/0!</v>
      </c>
      <c r="I43" s="170"/>
      <c r="J43" s="169" t="e">
        <f>+I43/I$5</f>
        <v>#DIV/0!</v>
      </c>
      <c r="K43" s="239" t="e">
        <f>SUM(E43:I43)</f>
        <v>#DIV/0!</v>
      </c>
      <c r="L43" s="234" t="e">
        <f>+K43/$K$5</f>
        <v>#DIV/0!</v>
      </c>
      <c r="M43" s="147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</row>
    <row r="44" spans="1:26" ht="6" customHeight="1" x14ac:dyDescent="0.3">
      <c r="A44" s="143"/>
      <c r="B44" s="157"/>
      <c r="C44" s="158"/>
      <c r="D44" s="158"/>
      <c r="E44" s="159"/>
      <c r="F44" s="160"/>
      <c r="G44" s="159"/>
      <c r="H44" s="160"/>
      <c r="I44" s="159"/>
      <c r="J44" s="160"/>
      <c r="K44" s="236"/>
      <c r="L44" s="237"/>
      <c r="M44" s="147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</row>
    <row r="45" spans="1:26" ht="14.25" customHeight="1" x14ac:dyDescent="0.3">
      <c r="A45" s="143"/>
      <c r="B45" s="275" t="s">
        <v>143</v>
      </c>
      <c r="C45" s="271"/>
      <c r="D45" s="272"/>
      <c r="E45" s="171">
        <f>+E41+E43</f>
        <v>0</v>
      </c>
      <c r="F45" s="172" t="e">
        <f>+E45/E$5</f>
        <v>#DIV/0!</v>
      </c>
      <c r="G45" s="171">
        <f>+G41+G43</f>
        <v>0</v>
      </c>
      <c r="H45" s="172" t="e">
        <f>+G45/G$5</f>
        <v>#DIV/0!</v>
      </c>
      <c r="I45" s="171">
        <f>+I41+I43</f>
        <v>0</v>
      </c>
      <c r="J45" s="172" t="e">
        <f>+I45/I$5</f>
        <v>#DIV/0!</v>
      </c>
      <c r="K45" s="173" t="e">
        <f>SUM(E45:I45)</f>
        <v>#DIV/0!</v>
      </c>
      <c r="L45" s="174" t="e">
        <f>+K45/$K$5</f>
        <v>#DIV/0!</v>
      </c>
      <c r="M45" s="228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</row>
    <row r="46" spans="1:26" ht="14.25" customHeight="1" x14ac:dyDescent="0.3">
      <c r="A46" s="143"/>
      <c r="B46" s="175"/>
      <c r="C46" s="175"/>
      <c r="D46" s="176" t="s">
        <v>104</v>
      </c>
      <c r="E46" s="177">
        <f>+E45</f>
        <v>0</v>
      </c>
      <c r="F46" s="204"/>
      <c r="G46" s="177">
        <f>+E46+G45</f>
        <v>0</v>
      </c>
      <c r="H46" s="204"/>
      <c r="I46" s="177">
        <f>+G46+I45</f>
        <v>0</v>
      </c>
      <c r="J46" s="204"/>
      <c r="K46" s="178"/>
      <c r="L46" s="204"/>
      <c r="M46" s="147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</row>
    <row r="47" spans="1:26" ht="6" customHeight="1" x14ac:dyDescent="0.3">
      <c r="A47" s="240"/>
      <c r="B47" s="241"/>
      <c r="C47" s="241"/>
      <c r="D47" s="241"/>
      <c r="E47" s="241"/>
      <c r="F47" s="242"/>
      <c r="G47" s="241"/>
      <c r="H47" s="242"/>
      <c r="I47" s="241"/>
      <c r="J47" s="242"/>
      <c r="K47" s="242"/>
      <c r="L47" s="242"/>
      <c r="M47" s="243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</row>
    <row r="48" spans="1:26" ht="14.25" customHeight="1" x14ac:dyDescent="0.3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</row>
    <row r="49" spans="1:26" ht="14.25" customHeight="1" x14ac:dyDescent="0.3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</row>
    <row r="50" spans="1:26" ht="14.25" customHeight="1" x14ac:dyDescent="0.3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</row>
    <row r="51" spans="1:26" ht="14.25" customHeight="1" x14ac:dyDescent="0.3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</row>
    <row r="52" spans="1:26" ht="14.25" customHeight="1" x14ac:dyDescent="0.3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</row>
    <row r="53" spans="1:26" ht="14.25" customHeight="1" x14ac:dyDescent="0.3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</row>
    <row r="54" spans="1:26" ht="14.25" customHeight="1" x14ac:dyDescent="0.3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</row>
    <row r="55" spans="1:26" ht="14.25" customHeight="1" x14ac:dyDescent="0.3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</row>
    <row r="56" spans="1:26" ht="14.25" customHeight="1" x14ac:dyDescent="0.3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</row>
    <row r="57" spans="1:26" ht="14.25" customHeight="1" x14ac:dyDescent="0.3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</row>
    <row r="58" spans="1:26" ht="14.25" customHeight="1" x14ac:dyDescent="0.3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</row>
    <row r="59" spans="1:26" ht="14.25" customHeight="1" x14ac:dyDescent="0.3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</row>
    <row r="60" spans="1:26" ht="14.25" customHeight="1" x14ac:dyDescent="0.3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</row>
    <row r="61" spans="1:26" ht="14.25" customHeight="1" x14ac:dyDescent="0.3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</row>
    <row r="62" spans="1:26" ht="14.25" customHeight="1" x14ac:dyDescent="0.3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</row>
    <row r="63" spans="1:26" ht="14.25" customHeight="1" x14ac:dyDescent="0.3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</row>
    <row r="64" spans="1:26" ht="14.25" customHeight="1" x14ac:dyDescent="0.3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</row>
    <row r="65" spans="1:26" ht="14.25" customHeight="1" x14ac:dyDescent="0.3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</row>
    <row r="66" spans="1:26" ht="14.25" customHeight="1" x14ac:dyDescent="0.3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</row>
    <row r="67" spans="1:26" ht="14.25" customHeight="1" x14ac:dyDescent="0.3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</row>
    <row r="68" spans="1:26" ht="14.25" customHeight="1" x14ac:dyDescent="0.3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</row>
    <row r="69" spans="1:26" ht="14.25" customHeight="1" x14ac:dyDescent="0.3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</row>
    <row r="70" spans="1:26" ht="14.25" customHeight="1" x14ac:dyDescent="0.3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</row>
    <row r="71" spans="1:26" ht="14.25" customHeight="1" x14ac:dyDescent="0.3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</row>
    <row r="72" spans="1:26" ht="14.25" customHeight="1" x14ac:dyDescent="0.3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</row>
    <row r="73" spans="1:26" ht="14.25" customHeight="1" x14ac:dyDescent="0.3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</row>
    <row r="74" spans="1:26" ht="14.25" customHeight="1" x14ac:dyDescent="0.3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</row>
    <row r="75" spans="1:26" ht="14.25" customHeight="1" x14ac:dyDescent="0.3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</row>
    <row r="76" spans="1:26" ht="14.25" customHeight="1" x14ac:dyDescent="0.3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</row>
    <row r="77" spans="1:26" ht="14.25" customHeight="1" x14ac:dyDescent="0.3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</row>
    <row r="78" spans="1:26" ht="14.25" customHeight="1" x14ac:dyDescent="0.3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</row>
    <row r="79" spans="1:26" ht="14.25" customHeight="1" x14ac:dyDescent="0.3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</row>
    <row r="80" spans="1:26" ht="14.25" customHeight="1" x14ac:dyDescent="0.3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</row>
    <row r="81" spans="1:26" ht="14.25" customHeight="1" x14ac:dyDescent="0.3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</row>
    <row r="82" spans="1:26" ht="14.25" customHeight="1" x14ac:dyDescent="0.3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</row>
    <row r="83" spans="1:26" ht="14.25" customHeight="1" x14ac:dyDescent="0.3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</row>
    <row r="84" spans="1:26" ht="14.25" customHeight="1" x14ac:dyDescent="0.3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</row>
    <row r="85" spans="1:26" ht="14.25" customHeight="1" x14ac:dyDescent="0.3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</row>
    <row r="86" spans="1:26" ht="14.25" customHeight="1" x14ac:dyDescent="0.3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</row>
    <row r="87" spans="1:26" ht="14.25" customHeight="1" x14ac:dyDescent="0.3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</row>
    <row r="88" spans="1:26" ht="14.25" customHeight="1" x14ac:dyDescent="0.3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</row>
    <row r="89" spans="1:26" ht="14.25" customHeight="1" x14ac:dyDescent="0.3">
      <c r="A89" s="18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</row>
    <row r="90" spans="1:26" ht="14.25" customHeight="1" x14ac:dyDescent="0.3">
      <c r="A90" s="189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</row>
    <row r="91" spans="1:26" ht="14.25" customHeight="1" x14ac:dyDescent="0.3">
      <c r="A91" s="189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</row>
    <row r="92" spans="1:26" ht="14.25" customHeight="1" x14ac:dyDescent="0.3">
      <c r="A92" s="189"/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</row>
    <row r="93" spans="1:26" ht="14.25" customHeight="1" x14ac:dyDescent="0.3">
      <c r="A93" s="189"/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</row>
    <row r="94" spans="1:26" ht="14.25" customHeight="1" x14ac:dyDescent="0.3">
      <c r="A94" s="189"/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</row>
    <row r="95" spans="1:26" ht="14.25" customHeight="1" x14ac:dyDescent="0.3">
      <c r="A95" s="189"/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</row>
    <row r="96" spans="1:26" ht="14.25" customHeight="1" x14ac:dyDescent="0.3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</row>
    <row r="97" spans="1:26" ht="14.25" customHeight="1" x14ac:dyDescent="0.3">
      <c r="A97" s="189"/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</row>
    <row r="98" spans="1:26" ht="14.25" customHeight="1" x14ac:dyDescent="0.3">
      <c r="A98" s="189"/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</row>
    <row r="99" spans="1:26" ht="14.25" customHeight="1" x14ac:dyDescent="0.3">
      <c r="A99" s="189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</row>
    <row r="100" spans="1:26" ht="14.25" customHeight="1" x14ac:dyDescent="0.3">
      <c r="A100" s="189"/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</row>
    <row r="101" spans="1:26" ht="14.25" customHeight="1" x14ac:dyDescent="0.3">
      <c r="A101" s="189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</row>
    <row r="102" spans="1:26" ht="14.25" customHeight="1" x14ac:dyDescent="0.3">
      <c r="A102" s="189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</row>
    <row r="103" spans="1:26" ht="14.25" customHeight="1" x14ac:dyDescent="0.3">
      <c r="A103" s="189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</row>
    <row r="104" spans="1:26" ht="14.25" customHeight="1" x14ac:dyDescent="0.3">
      <c r="A104" s="189"/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</row>
    <row r="105" spans="1:26" ht="14.25" customHeight="1" x14ac:dyDescent="0.3">
      <c r="A105" s="189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</row>
    <row r="106" spans="1:26" ht="14.25" customHeight="1" x14ac:dyDescent="0.3">
      <c r="A106" s="189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</row>
    <row r="107" spans="1:26" ht="14.25" customHeight="1" x14ac:dyDescent="0.3">
      <c r="A107" s="189"/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</row>
    <row r="108" spans="1:26" ht="14.25" customHeight="1" x14ac:dyDescent="0.3">
      <c r="A108" s="189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</row>
    <row r="109" spans="1:26" ht="14.25" customHeight="1" x14ac:dyDescent="0.3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</row>
    <row r="110" spans="1:26" ht="14.25" customHeight="1" x14ac:dyDescent="0.3">
      <c r="A110" s="189"/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</row>
    <row r="111" spans="1:26" ht="14.25" customHeight="1" x14ac:dyDescent="0.3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</row>
    <row r="112" spans="1:26" ht="14.25" customHeight="1" x14ac:dyDescent="0.3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</row>
    <row r="113" spans="1:26" ht="14.25" customHeight="1" x14ac:dyDescent="0.3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</row>
    <row r="114" spans="1:26" ht="14.25" customHeight="1" x14ac:dyDescent="0.3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</row>
    <row r="115" spans="1:26" ht="14.25" customHeight="1" x14ac:dyDescent="0.3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</row>
    <row r="116" spans="1:26" ht="14.25" customHeight="1" x14ac:dyDescent="0.3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</row>
    <row r="117" spans="1:26" ht="14.25" customHeight="1" x14ac:dyDescent="0.3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</row>
    <row r="118" spans="1:26" ht="14.25" customHeight="1" x14ac:dyDescent="0.3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</row>
    <row r="119" spans="1:26" ht="14.25" customHeight="1" x14ac:dyDescent="0.3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</row>
    <row r="120" spans="1:26" ht="14.25" customHeight="1" x14ac:dyDescent="0.3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</row>
    <row r="121" spans="1:26" ht="14.25" customHeight="1" x14ac:dyDescent="0.3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</row>
    <row r="122" spans="1:26" ht="14.25" customHeight="1" x14ac:dyDescent="0.3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</row>
    <row r="123" spans="1:26" ht="14.25" customHeight="1" x14ac:dyDescent="0.3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</row>
    <row r="124" spans="1:26" ht="14.25" customHeight="1" x14ac:dyDescent="0.3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</row>
    <row r="125" spans="1:26" ht="14.25" customHeight="1" x14ac:dyDescent="0.3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</row>
    <row r="126" spans="1:26" ht="14.25" customHeight="1" x14ac:dyDescent="0.3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</row>
    <row r="127" spans="1:26" ht="14.25" customHeight="1" x14ac:dyDescent="0.3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</row>
    <row r="128" spans="1:26" ht="14.25" customHeight="1" x14ac:dyDescent="0.3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</row>
    <row r="129" spans="1:26" ht="14.25" customHeight="1" x14ac:dyDescent="0.3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</row>
    <row r="130" spans="1:26" ht="14.25" customHeight="1" x14ac:dyDescent="0.3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</row>
    <row r="131" spans="1:26" ht="14.25" customHeight="1" x14ac:dyDescent="0.3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</row>
    <row r="132" spans="1:26" ht="14.25" customHeight="1" x14ac:dyDescent="0.3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</row>
    <row r="133" spans="1:26" ht="14.25" customHeight="1" x14ac:dyDescent="0.3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</row>
    <row r="134" spans="1:26" ht="14.25" customHeight="1" x14ac:dyDescent="0.3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</row>
    <row r="135" spans="1:26" ht="14.25" customHeight="1" x14ac:dyDescent="0.3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</row>
    <row r="136" spans="1:26" ht="14.25" customHeight="1" x14ac:dyDescent="0.3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</row>
    <row r="137" spans="1:26" ht="14.25" customHeight="1" x14ac:dyDescent="0.3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</row>
    <row r="138" spans="1:26" ht="14.25" customHeight="1" x14ac:dyDescent="0.3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</row>
    <row r="139" spans="1:26" ht="14.25" customHeight="1" x14ac:dyDescent="0.3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</row>
    <row r="140" spans="1:26" ht="14.25" customHeight="1" x14ac:dyDescent="0.3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</row>
    <row r="141" spans="1:26" ht="14.25" customHeight="1" x14ac:dyDescent="0.3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</row>
    <row r="142" spans="1:26" ht="14.25" customHeight="1" x14ac:dyDescent="0.3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</row>
    <row r="143" spans="1:26" ht="14.25" customHeight="1" x14ac:dyDescent="0.3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</row>
    <row r="144" spans="1:26" ht="14.25" customHeight="1" x14ac:dyDescent="0.3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</row>
    <row r="145" spans="1:26" ht="14.25" customHeight="1" x14ac:dyDescent="0.3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</row>
    <row r="146" spans="1:26" ht="14.25" customHeight="1" x14ac:dyDescent="0.3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</row>
    <row r="147" spans="1:26" ht="14.25" customHeight="1" x14ac:dyDescent="0.3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</row>
    <row r="148" spans="1:26" ht="14.25" customHeight="1" x14ac:dyDescent="0.3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</row>
    <row r="149" spans="1:26" ht="14.25" customHeight="1" x14ac:dyDescent="0.3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</row>
    <row r="150" spans="1:26" ht="14.25" customHeight="1" x14ac:dyDescent="0.3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</row>
    <row r="151" spans="1:26" ht="14.25" customHeight="1" x14ac:dyDescent="0.3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</row>
    <row r="152" spans="1:26" ht="14.25" customHeight="1" x14ac:dyDescent="0.3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</row>
    <row r="153" spans="1:26" ht="14.25" customHeight="1" x14ac:dyDescent="0.3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</row>
    <row r="154" spans="1:26" ht="14.25" customHeight="1" x14ac:dyDescent="0.3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</row>
    <row r="155" spans="1:26" ht="14.25" customHeight="1" x14ac:dyDescent="0.3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</row>
    <row r="156" spans="1:26" ht="14.25" customHeight="1" x14ac:dyDescent="0.3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</row>
    <row r="157" spans="1:26" ht="14.25" customHeight="1" x14ac:dyDescent="0.3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</row>
    <row r="158" spans="1:26" ht="14.25" customHeight="1" x14ac:dyDescent="0.3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</row>
    <row r="159" spans="1:26" ht="14.25" customHeight="1" x14ac:dyDescent="0.3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</row>
    <row r="160" spans="1:26" ht="14.25" customHeight="1" x14ac:dyDescent="0.3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</row>
    <row r="161" spans="1:26" ht="14.25" customHeight="1" x14ac:dyDescent="0.3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</row>
    <row r="162" spans="1:26" ht="14.25" customHeight="1" x14ac:dyDescent="0.3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</row>
    <row r="163" spans="1:26" ht="14.25" customHeight="1" x14ac:dyDescent="0.3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</row>
    <row r="164" spans="1:26" ht="14.25" customHeight="1" x14ac:dyDescent="0.3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</row>
    <row r="165" spans="1:26" ht="14.25" customHeight="1" x14ac:dyDescent="0.3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</row>
    <row r="166" spans="1:26" ht="14.25" customHeight="1" x14ac:dyDescent="0.3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</row>
    <row r="167" spans="1:26" ht="14.25" customHeight="1" x14ac:dyDescent="0.3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</row>
    <row r="168" spans="1:26" ht="14.25" customHeight="1" x14ac:dyDescent="0.3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</row>
    <row r="169" spans="1:26" ht="14.25" customHeight="1" x14ac:dyDescent="0.3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</row>
    <row r="170" spans="1:26" ht="14.25" customHeight="1" x14ac:dyDescent="0.3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</row>
    <row r="171" spans="1:26" ht="14.25" customHeight="1" x14ac:dyDescent="0.3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</row>
    <row r="172" spans="1:26" ht="14.25" customHeight="1" x14ac:dyDescent="0.3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</row>
    <row r="173" spans="1:26" ht="14.25" customHeight="1" x14ac:dyDescent="0.3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</row>
    <row r="174" spans="1:26" ht="14.25" customHeight="1" x14ac:dyDescent="0.3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</row>
    <row r="175" spans="1:26" ht="14.25" customHeight="1" x14ac:dyDescent="0.3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</row>
    <row r="176" spans="1:26" ht="14.25" customHeight="1" x14ac:dyDescent="0.3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</row>
    <row r="177" spans="1:26" ht="14.25" customHeight="1" x14ac:dyDescent="0.3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</row>
    <row r="178" spans="1:26" ht="14.25" customHeight="1" x14ac:dyDescent="0.3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</row>
    <row r="179" spans="1:26" ht="14.25" customHeight="1" x14ac:dyDescent="0.3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</row>
    <row r="180" spans="1:26" ht="14.25" customHeight="1" x14ac:dyDescent="0.3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</row>
    <row r="181" spans="1:26" ht="14.25" customHeight="1" x14ac:dyDescent="0.3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</row>
    <row r="182" spans="1:26" ht="14.25" customHeight="1" x14ac:dyDescent="0.3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</row>
    <row r="183" spans="1:26" ht="14.25" customHeight="1" x14ac:dyDescent="0.3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</row>
    <row r="184" spans="1:26" ht="14.25" customHeight="1" x14ac:dyDescent="0.3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</row>
    <row r="185" spans="1:26" ht="14.25" customHeight="1" x14ac:dyDescent="0.3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</row>
    <row r="186" spans="1:26" ht="14.25" customHeight="1" x14ac:dyDescent="0.3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</row>
    <row r="187" spans="1:26" ht="14.25" customHeight="1" x14ac:dyDescent="0.3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</row>
    <row r="188" spans="1:26" ht="14.25" customHeight="1" x14ac:dyDescent="0.3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</row>
    <row r="189" spans="1:26" ht="14.25" customHeight="1" x14ac:dyDescent="0.3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</row>
    <row r="190" spans="1:26" ht="14.25" customHeight="1" x14ac:dyDescent="0.3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</row>
    <row r="191" spans="1:26" ht="14.25" customHeight="1" x14ac:dyDescent="0.3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</row>
    <row r="192" spans="1:26" ht="14.25" customHeight="1" x14ac:dyDescent="0.3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</row>
    <row r="193" spans="1:26" ht="14.25" customHeight="1" x14ac:dyDescent="0.3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</row>
    <row r="194" spans="1:26" ht="14.25" customHeight="1" x14ac:dyDescent="0.3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</row>
    <row r="195" spans="1:26" ht="14.25" customHeight="1" x14ac:dyDescent="0.3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</row>
    <row r="196" spans="1:26" ht="14.25" customHeight="1" x14ac:dyDescent="0.3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</row>
    <row r="197" spans="1:26" ht="14.25" customHeight="1" x14ac:dyDescent="0.3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</row>
    <row r="198" spans="1:26" ht="14.25" customHeight="1" x14ac:dyDescent="0.3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</row>
    <row r="199" spans="1:26" ht="14.25" customHeight="1" x14ac:dyDescent="0.3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</row>
    <row r="200" spans="1:26" ht="14.25" customHeight="1" x14ac:dyDescent="0.3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</row>
    <row r="201" spans="1:26" ht="14.25" customHeight="1" x14ac:dyDescent="0.3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</row>
    <row r="202" spans="1:26" ht="14.25" customHeight="1" x14ac:dyDescent="0.3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</row>
    <row r="203" spans="1:26" ht="14.25" customHeight="1" x14ac:dyDescent="0.3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</row>
    <row r="204" spans="1:26" ht="14.25" customHeight="1" x14ac:dyDescent="0.3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</row>
    <row r="205" spans="1:26" ht="14.25" customHeight="1" x14ac:dyDescent="0.3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</row>
    <row r="206" spans="1:26" ht="14.25" customHeight="1" x14ac:dyDescent="0.3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</row>
    <row r="207" spans="1:26" ht="14.25" customHeight="1" x14ac:dyDescent="0.3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</row>
    <row r="208" spans="1:26" ht="14.25" customHeight="1" x14ac:dyDescent="0.3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</row>
    <row r="209" spans="1:26" ht="14.25" customHeight="1" x14ac:dyDescent="0.3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</row>
    <row r="210" spans="1:26" ht="14.25" customHeight="1" x14ac:dyDescent="0.3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</row>
    <row r="211" spans="1:26" ht="14.25" customHeight="1" x14ac:dyDescent="0.3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</row>
    <row r="212" spans="1:26" ht="14.25" customHeight="1" x14ac:dyDescent="0.3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</row>
    <row r="213" spans="1:26" ht="14.25" customHeight="1" x14ac:dyDescent="0.3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</row>
    <row r="214" spans="1:26" ht="14.25" customHeight="1" x14ac:dyDescent="0.3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</row>
    <row r="215" spans="1:26" ht="14.25" customHeight="1" x14ac:dyDescent="0.3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</row>
    <row r="216" spans="1:26" ht="14.25" customHeight="1" x14ac:dyDescent="0.3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</row>
    <row r="217" spans="1:26" ht="14.25" customHeight="1" x14ac:dyDescent="0.3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</row>
    <row r="218" spans="1:26" ht="14.25" customHeight="1" x14ac:dyDescent="0.3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</row>
    <row r="219" spans="1:26" ht="14.25" customHeight="1" x14ac:dyDescent="0.3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</row>
    <row r="220" spans="1:26" ht="14.25" customHeight="1" x14ac:dyDescent="0.3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</row>
    <row r="221" spans="1:26" ht="14.25" customHeight="1" x14ac:dyDescent="0.3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</row>
    <row r="222" spans="1:26" ht="14.25" customHeight="1" x14ac:dyDescent="0.3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</row>
    <row r="223" spans="1:26" ht="14.25" customHeight="1" x14ac:dyDescent="0.3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</row>
    <row r="224" spans="1:26" ht="14.25" customHeight="1" x14ac:dyDescent="0.3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</row>
    <row r="225" spans="1:26" ht="14.25" customHeight="1" x14ac:dyDescent="0.3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</row>
    <row r="226" spans="1:26" ht="14.25" customHeight="1" x14ac:dyDescent="0.3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</row>
    <row r="227" spans="1:26" ht="14.25" customHeight="1" x14ac:dyDescent="0.3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</row>
    <row r="228" spans="1:26" ht="14.25" customHeight="1" x14ac:dyDescent="0.3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</row>
    <row r="229" spans="1:26" ht="14.25" customHeight="1" x14ac:dyDescent="0.3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</row>
    <row r="230" spans="1:26" ht="14.25" customHeight="1" x14ac:dyDescent="0.3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</row>
    <row r="231" spans="1:26" ht="14.25" customHeight="1" x14ac:dyDescent="0.3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</row>
    <row r="232" spans="1:26" ht="14.25" customHeight="1" x14ac:dyDescent="0.3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</row>
    <row r="233" spans="1:26" ht="14.25" customHeight="1" x14ac:dyDescent="0.3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</row>
    <row r="234" spans="1:26" ht="14.25" customHeight="1" x14ac:dyDescent="0.3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</row>
    <row r="235" spans="1:26" ht="14.25" customHeight="1" x14ac:dyDescent="0.3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</row>
    <row r="236" spans="1:26" ht="14.25" customHeight="1" x14ac:dyDescent="0.3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</row>
    <row r="237" spans="1:26" ht="14.25" customHeight="1" x14ac:dyDescent="0.3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</row>
    <row r="238" spans="1:26" ht="14.25" customHeight="1" x14ac:dyDescent="0.3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</row>
    <row r="239" spans="1:26" ht="14.25" customHeight="1" x14ac:dyDescent="0.3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</row>
    <row r="240" spans="1:26" ht="14.25" customHeight="1" x14ac:dyDescent="0.3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</row>
    <row r="241" spans="1:26" ht="14.25" customHeight="1" x14ac:dyDescent="0.3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</row>
    <row r="242" spans="1:26" ht="14.25" customHeight="1" x14ac:dyDescent="0.3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</row>
    <row r="243" spans="1:26" ht="14.25" customHeight="1" x14ac:dyDescent="0.3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</row>
    <row r="244" spans="1:26" ht="14.25" customHeight="1" x14ac:dyDescent="0.3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</row>
    <row r="245" spans="1:26" ht="14.25" customHeight="1" x14ac:dyDescent="0.3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</row>
    <row r="246" spans="1:26" ht="14.25" customHeight="1" x14ac:dyDescent="0.3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</row>
    <row r="247" spans="1:26" ht="14.25" customHeight="1" x14ac:dyDescent="0.3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</row>
    <row r="248" spans="1:26" ht="14.25" customHeight="1" x14ac:dyDescent="0.3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</row>
    <row r="249" spans="1:26" ht="14.25" customHeight="1" x14ac:dyDescent="0.3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</row>
    <row r="250" spans="1:26" ht="14.25" customHeight="1" x14ac:dyDescent="0.3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</row>
    <row r="251" spans="1:26" ht="14.25" customHeight="1" x14ac:dyDescent="0.3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</row>
    <row r="252" spans="1:26" ht="14.25" customHeight="1" x14ac:dyDescent="0.3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</row>
    <row r="253" spans="1:26" ht="14.25" customHeight="1" x14ac:dyDescent="0.3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</row>
    <row r="254" spans="1:26" ht="14.25" customHeight="1" x14ac:dyDescent="0.3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</row>
    <row r="255" spans="1:26" ht="14.25" customHeight="1" x14ac:dyDescent="0.3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</row>
    <row r="256" spans="1:26" ht="14.25" customHeight="1" x14ac:dyDescent="0.3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</row>
    <row r="257" spans="1:26" ht="14.25" customHeight="1" x14ac:dyDescent="0.3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</row>
    <row r="258" spans="1:26" ht="14.25" customHeight="1" x14ac:dyDescent="0.3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</row>
    <row r="259" spans="1:26" ht="14.25" customHeight="1" x14ac:dyDescent="0.3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</row>
    <row r="260" spans="1:26" ht="14.25" customHeight="1" x14ac:dyDescent="0.3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</row>
    <row r="261" spans="1:26" ht="14.25" customHeight="1" x14ac:dyDescent="0.3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</row>
    <row r="262" spans="1:26" ht="14.25" customHeight="1" x14ac:dyDescent="0.3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</row>
    <row r="263" spans="1:26" ht="14.25" customHeight="1" x14ac:dyDescent="0.3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</row>
    <row r="264" spans="1:26" ht="14.25" customHeight="1" x14ac:dyDescent="0.3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</row>
    <row r="265" spans="1:26" ht="14.25" customHeight="1" x14ac:dyDescent="0.3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</row>
    <row r="266" spans="1:26" ht="14.25" customHeight="1" x14ac:dyDescent="0.3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</row>
    <row r="267" spans="1:26" ht="14.25" customHeight="1" x14ac:dyDescent="0.3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</row>
    <row r="268" spans="1:26" ht="14.25" customHeight="1" x14ac:dyDescent="0.3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</row>
    <row r="269" spans="1:26" ht="14.25" customHeight="1" x14ac:dyDescent="0.3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</row>
    <row r="270" spans="1:26" ht="14.25" customHeight="1" x14ac:dyDescent="0.3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</row>
    <row r="271" spans="1:26" ht="14.25" customHeight="1" x14ac:dyDescent="0.3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</row>
    <row r="272" spans="1:26" ht="14.25" customHeight="1" x14ac:dyDescent="0.3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</row>
    <row r="273" spans="1:26" ht="14.25" customHeight="1" x14ac:dyDescent="0.3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</row>
    <row r="274" spans="1:26" ht="14.25" customHeight="1" x14ac:dyDescent="0.3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</row>
    <row r="275" spans="1:26" ht="14.25" customHeight="1" x14ac:dyDescent="0.3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</row>
    <row r="276" spans="1:26" ht="14.25" customHeight="1" x14ac:dyDescent="0.3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</row>
    <row r="277" spans="1:26" ht="14.25" customHeight="1" x14ac:dyDescent="0.3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</row>
    <row r="278" spans="1:26" ht="14.25" customHeight="1" x14ac:dyDescent="0.3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</row>
    <row r="279" spans="1:26" ht="14.25" customHeight="1" x14ac:dyDescent="0.3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</row>
    <row r="280" spans="1:26" ht="14.25" customHeight="1" x14ac:dyDescent="0.3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</row>
    <row r="281" spans="1:26" ht="14.25" customHeight="1" x14ac:dyDescent="0.3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</row>
    <row r="282" spans="1:26" ht="14.25" customHeight="1" x14ac:dyDescent="0.3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</row>
    <row r="283" spans="1:26" ht="14.25" customHeight="1" x14ac:dyDescent="0.3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</row>
    <row r="284" spans="1:26" ht="14.25" customHeight="1" x14ac:dyDescent="0.3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</row>
    <row r="285" spans="1:26" ht="14.25" customHeight="1" x14ac:dyDescent="0.3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</row>
    <row r="286" spans="1:26" ht="14.25" customHeight="1" x14ac:dyDescent="0.3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</row>
    <row r="287" spans="1:26" ht="14.25" customHeight="1" x14ac:dyDescent="0.3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</row>
    <row r="288" spans="1:26" ht="14.25" customHeight="1" x14ac:dyDescent="0.3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</row>
    <row r="289" spans="1:26" ht="14.25" customHeight="1" x14ac:dyDescent="0.3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</row>
    <row r="290" spans="1:26" ht="14.25" customHeight="1" x14ac:dyDescent="0.3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</row>
    <row r="291" spans="1:26" ht="14.25" customHeight="1" x14ac:dyDescent="0.3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</row>
    <row r="292" spans="1:26" ht="14.25" customHeight="1" x14ac:dyDescent="0.3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</row>
    <row r="293" spans="1:26" ht="14.25" customHeight="1" x14ac:dyDescent="0.3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</row>
    <row r="294" spans="1:26" ht="14.25" customHeight="1" x14ac:dyDescent="0.3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</row>
    <row r="295" spans="1:26" ht="14.25" customHeight="1" x14ac:dyDescent="0.3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</row>
    <row r="296" spans="1:26" ht="14.25" customHeight="1" x14ac:dyDescent="0.3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</row>
    <row r="297" spans="1:26" ht="14.25" customHeight="1" x14ac:dyDescent="0.3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</row>
    <row r="298" spans="1:26" ht="14.25" customHeight="1" x14ac:dyDescent="0.3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</row>
    <row r="299" spans="1:26" ht="14.25" customHeight="1" x14ac:dyDescent="0.3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</row>
    <row r="300" spans="1:26" ht="14.25" customHeight="1" x14ac:dyDescent="0.3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</row>
    <row r="301" spans="1:26" ht="14.25" customHeight="1" x14ac:dyDescent="0.3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</row>
    <row r="302" spans="1:26" ht="14.25" customHeight="1" x14ac:dyDescent="0.3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</row>
    <row r="303" spans="1:26" ht="14.25" customHeight="1" x14ac:dyDescent="0.3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</row>
    <row r="304" spans="1:26" ht="14.25" customHeight="1" x14ac:dyDescent="0.3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</row>
    <row r="305" spans="1:26" ht="14.25" customHeight="1" x14ac:dyDescent="0.3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</row>
    <row r="306" spans="1:26" ht="14.25" customHeight="1" x14ac:dyDescent="0.3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</row>
    <row r="307" spans="1:26" ht="14.25" customHeight="1" x14ac:dyDescent="0.3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</row>
    <row r="308" spans="1:26" ht="14.25" customHeight="1" x14ac:dyDescent="0.3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</row>
    <row r="309" spans="1:26" ht="14.25" customHeight="1" x14ac:dyDescent="0.3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</row>
    <row r="310" spans="1:26" ht="14.25" customHeight="1" x14ac:dyDescent="0.3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</row>
    <row r="311" spans="1:26" ht="14.25" customHeight="1" x14ac:dyDescent="0.3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</row>
    <row r="312" spans="1:26" ht="14.25" customHeight="1" x14ac:dyDescent="0.3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</row>
    <row r="313" spans="1:26" ht="14.25" customHeight="1" x14ac:dyDescent="0.3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</row>
    <row r="314" spans="1:26" ht="14.25" customHeight="1" x14ac:dyDescent="0.3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</row>
    <row r="315" spans="1:26" ht="14.25" customHeight="1" x14ac:dyDescent="0.3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</row>
    <row r="316" spans="1:26" ht="14.25" customHeight="1" x14ac:dyDescent="0.3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</row>
    <row r="317" spans="1:26" ht="14.25" customHeight="1" x14ac:dyDescent="0.3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</row>
    <row r="318" spans="1:26" ht="14.25" customHeight="1" x14ac:dyDescent="0.3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</row>
    <row r="319" spans="1:26" ht="14.25" customHeight="1" x14ac:dyDescent="0.3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</row>
    <row r="320" spans="1:26" ht="14.25" customHeight="1" x14ac:dyDescent="0.3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</row>
    <row r="321" spans="1:26" ht="14.25" customHeight="1" x14ac:dyDescent="0.3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</row>
    <row r="322" spans="1:26" ht="14.25" customHeight="1" x14ac:dyDescent="0.3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</row>
    <row r="323" spans="1:26" ht="14.25" customHeight="1" x14ac:dyDescent="0.3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</row>
    <row r="324" spans="1:26" ht="14.25" customHeight="1" x14ac:dyDescent="0.3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</row>
    <row r="325" spans="1:26" ht="14.25" customHeight="1" x14ac:dyDescent="0.3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</row>
    <row r="326" spans="1:26" ht="14.25" customHeight="1" x14ac:dyDescent="0.3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</row>
    <row r="327" spans="1:26" ht="14.25" customHeight="1" x14ac:dyDescent="0.3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</row>
    <row r="328" spans="1:26" ht="14.25" customHeight="1" x14ac:dyDescent="0.3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</row>
    <row r="329" spans="1:26" ht="14.25" customHeight="1" x14ac:dyDescent="0.3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</row>
    <row r="330" spans="1:26" ht="14.25" customHeight="1" x14ac:dyDescent="0.3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</row>
    <row r="331" spans="1:26" ht="14.25" customHeight="1" x14ac:dyDescent="0.3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</row>
    <row r="332" spans="1:26" ht="14.25" customHeight="1" x14ac:dyDescent="0.3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</row>
    <row r="333" spans="1:26" ht="14.25" customHeight="1" x14ac:dyDescent="0.3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</row>
    <row r="334" spans="1:26" ht="14.25" customHeight="1" x14ac:dyDescent="0.3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</row>
    <row r="335" spans="1:26" ht="14.25" customHeight="1" x14ac:dyDescent="0.3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</row>
    <row r="336" spans="1:26" ht="14.25" customHeight="1" x14ac:dyDescent="0.3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</row>
    <row r="337" spans="1:26" ht="14.25" customHeight="1" x14ac:dyDescent="0.3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</row>
    <row r="338" spans="1:26" ht="14.25" customHeight="1" x14ac:dyDescent="0.3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</row>
    <row r="339" spans="1:26" ht="14.25" customHeight="1" x14ac:dyDescent="0.3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</row>
    <row r="340" spans="1:26" ht="14.25" customHeight="1" x14ac:dyDescent="0.3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</row>
    <row r="341" spans="1:26" ht="14.25" customHeight="1" x14ac:dyDescent="0.3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</row>
    <row r="342" spans="1:26" ht="14.25" customHeight="1" x14ac:dyDescent="0.3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</row>
    <row r="343" spans="1:26" ht="14.25" customHeight="1" x14ac:dyDescent="0.3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</row>
    <row r="344" spans="1:26" ht="14.25" customHeight="1" x14ac:dyDescent="0.3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</row>
    <row r="345" spans="1:26" ht="14.25" customHeight="1" x14ac:dyDescent="0.3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</row>
    <row r="346" spans="1:26" ht="14.25" customHeight="1" x14ac:dyDescent="0.3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</row>
    <row r="347" spans="1:26" ht="14.25" customHeight="1" x14ac:dyDescent="0.3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</row>
    <row r="348" spans="1:26" ht="14.25" customHeight="1" x14ac:dyDescent="0.3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</row>
    <row r="349" spans="1:26" ht="14.25" customHeight="1" x14ac:dyDescent="0.3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</row>
    <row r="350" spans="1:26" ht="14.25" customHeight="1" x14ac:dyDescent="0.3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</row>
    <row r="351" spans="1:26" ht="14.25" customHeight="1" x14ac:dyDescent="0.3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</row>
    <row r="352" spans="1:26" ht="14.25" customHeight="1" x14ac:dyDescent="0.3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</row>
    <row r="353" spans="1:26" ht="14.25" customHeight="1" x14ac:dyDescent="0.3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</row>
    <row r="354" spans="1:26" ht="14.25" customHeight="1" x14ac:dyDescent="0.3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</row>
    <row r="355" spans="1:26" ht="14.25" customHeight="1" x14ac:dyDescent="0.3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</row>
    <row r="356" spans="1:26" ht="14.25" customHeight="1" x14ac:dyDescent="0.3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</row>
    <row r="357" spans="1:26" ht="14.25" customHeight="1" x14ac:dyDescent="0.3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</row>
    <row r="358" spans="1:26" ht="14.25" customHeight="1" x14ac:dyDescent="0.3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</row>
    <row r="359" spans="1:26" ht="14.25" customHeight="1" x14ac:dyDescent="0.3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</row>
    <row r="360" spans="1:26" ht="14.25" customHeight="1" x14ac:dyDescent="0.3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</row>
    <row r="361" spans="1:26" ht="14.25" customHeight="1" x14ac:dyDescent="0.3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</row>
    <row r="362" spans="1:26" ht="14.25" customHeight="1" x14ac:dyDescent="0.3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</row>
    <row r="363" spans="1:26" ht="14.25" customHeight="1" x14ac:dyDescent="0.3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</row>
    <row r="364" spans="1:26" ht="14.25" customHeight="1" x14ac:dyDescent="0.3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</row>
    <row r="365" spans="1:26" ht="14.25" customHeight="1" x14ac:dyDescent="0.3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</row>
    <row r="366" spans="1:26" ht="14.25" customHeight="1" x14ac:dyDescent="0.3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</row>
    <row r="367" spans="1:26" ht="14.25" customHeight="1" x14ac:dyDescent="0.3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</row>
    <row r="368" spans="1:26" ht="14.25" customHeight="1" x14ac:dyDescent="0.3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</row>
    <row r="369" spans="1:26" ht="14.25" customHeight="1" x14ac:dyDescent="0.3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</row>
    <row r="370" spans="1:26" ht="14.25" customHeight="1" x14ac:dyDescent="0.3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</row>
    <row r="371" spans="1:26" ht="14.25" customHeight="1" x14ac:dyDescent="0.3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</row>
    <row r="372" spans="1:26" ht="14.25" customHeight="1" x14ac:dyDescent="0.3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</row>
    <row r="373" spans="1:26" ht="14.25" customHeight="1" x14ac:dyDescent="0.3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</row>
    <row r="374" spans="1:26" ht="14.25" customHeight="1" x14ac:dyDescent="0.3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</row>
    <row r="375" spans="1:26" ht="14.25" customHeight="1" x14ac:dyDescent="0.3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</row>
    <row r="376" spans="1:26" ht="14.25" customHeight="1" x14ac:dyDescent="0.3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</row>
    <row r="377" spans="1:26" ht="14.25" customHeight="1" x14ac:dyDescent="0.3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</row>
    <row r="378" spans="1:26" ht="14.25" customHeight="1" x14ac:dyDescent="0.3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</row>
    <row r="379" spans="1:26" ht="14.25" customHeight="1" x14ac:dyDescent="0.3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</row>
    <row r="380" spans="1:26" ht="14.25" customHeight="1" x14ac:dyDescent="0.3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</row>
    <row r="381" spans="1:26" ht="14.25" customHeight="1" x14ac:dyDescent="0.3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</row>
    <row r="382" spans="1:26" ht="14.25" customHeight="1" x14ac:dyDescent="0.3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</row>
    <row r="383" spans="1:26" ht="14.25" customHeight="1" x14ac:dyDescent="0.3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</row>
    <row r="384" spans="1:26" ht="14.25" customHeight="1" x14ac:dyDescent="0.3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</row>
    <row r="385" spans="1:26" ht="14.25" customHeight="1" x14ac:dyDescent="0.3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</row>
    <row r="386" spans="1:26" ht="14.25" customHeight="1" x14ac:dyDescent="0.3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</row>
    <row r="387" spans="1:26" ht="14.25" customHeight="1" x14ac:dyDescent="0.3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</row>
    <row r="388" spans="1:26" ht="14.25" customHeight="1" x14ac:dyDescent="0.3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</row>
    <row r="389" spans="1:26" ht="14.25" customHeight="1" x14ac:dyDescent="0.3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</row>
    <row r="390" spans="1:26" ht="14.25" customHeight="1" x14ac:dyDescent="0.3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</row>
    <row r="391" spans="1:26" ht="14.25" customHeight="1" x14ac:dyDescent="0.3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</row>
    <row r="392" spans="1:26" ht="14.25" customHeight="1" x14ac:dyDescent="0.3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</row>
    <row r="393" spans="1:26" ht="14.25" customHeight="1" x14ac:dyDescent="0.3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</row>
    <row r="394" spans="1:26" ht="14.25" customHeight="1" x14ac:dyDescent="0.3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</row>
    <row r="395" spans="1:26" ht="14.25" customHeight="1" x14ac:dyDescent="0.3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</row>
    <row r="396" spans="1:26" ht="14.25" customHeight="1" x14ac:dyDescent="0.3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</row>
    <row r="397" spans="1:26" ht="14.25" customHeight="1" x14ac:dyDescent="0.3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</row>
    <row r="398" spans="1:26" ht="14.25" customHeight="1" x14ac:dyDescent="0.3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</row>
    <row r="399" spans="1:26" ht="14.25" customHeight="1" x14ac:dyDescent="0.3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</row>
    <row r="400" spans="1:26" ht="14.25" customHeight="1" x14ac:dyDescent="0.3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</row>
    <row r="401" spans="1:26" ht="14.25" customHeight="1" x14ac:dyDescent="0.3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</row>
    <row r="402" spans="1:26" ht="14.25" customHeight="1" x14ac:dyDescent="0.3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</row>
    <row r="403" spans="1:26" ht="14.25" customHeight="1" x14ac:dyDescent="0.3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</row>
    <row r="404" spans="1:26" ht="14.25" customHeight="1" x14ac:dyDescent="0.3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</row>
    <row r="405" spans="1:26" ht="14.25" customHeight="1" x14ac:dyDescent="0.3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</row>
    <row r="406" spans="1:26" ht="14.25" customHeight="1" x14ac:dyDescent="0.3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</row>
    <row r="407" spans="1:26" ht="14.25" customHeight="1" x14ac:dyDescent="0.3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</row>
    <row r="408" spans="1:26" ht="14.25" customHeight="1" x14ac:dyDescent="0.3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</row>
    <row r="409" spans="1:26" ht="14.25" customHeight="1" x14ac:dyDescent="0.3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</row>
    <row r="410" spans="1:26" ht="14.25" customHeight="1" x14ac:dyDescent="0.3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</row>
    <row r="411" spans="1:26" ht="14.25" customHeight="1" x14ac:dyDescent="0.3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</row>
    <row r="412" spans="1:26" ht="14.25" customHeight="1" x14ac:dyDescent="0.3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</row>
    <row r="413" spans="1:26" ht="14.25" customHeight="1" x14ac:dyDescent="0.3">
      <c r="A413" s="189"/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</row>
    <row r="414" spans="1:26" ht="14.25" customHeight="1" x14ac:dyDescent="0.3">
      <c r="A414" s="189"/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</row>
    <row r="415" spans="1:26" ht="14.25" customHeight="1" x14ac:dyDescent="0.3">
      <c r="A415" s="189"/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</row>
    <row r="416" spans="1:26" ht="14.25" customHeight="1" x14ac:dyDescent="0.3">
      <c r="A416" s="189"/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</row>
    <row r="417" spans="1:26" ht="14.25" customHeight="1" x14ac:dyDescent="0.3">
      <c r="A417" s="189"/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</row>
    <row r="418" spans="1:26" ht="14.25" customHeight="1" x14ac:dyDescent="0.3">
      <c r="A418" s="189"/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</row>
    <row r="419" spans="1:26" ht="14.25" customHeight="1" x14ac:dyDescent="0.3">
      <c r="A419" s="189"/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</row>
    <row r="420" spans="1:26" ht="14.25" customHeight="1" x14ac:dyDescent="0.3">
      <c r="A420" s="189"/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</row>
    <row r="421" spans="1:26" ht="14.25" customHeight="1" x14ac:dyDescent="0.3">
      <c r="A421" s="189"/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</row>
    <row r="422" spans="1:26" ht="14.25" customHeight="1" x14ac:dyDescent="0.3">
      <c r="A422" s="189"/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</row>
    <row r="423" spans="1:26" ht="14.25" customHeight="1" x14ac:dyDescent="0.3">
      <c r="A423" s="189"/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</row>
    <row r="424" spans="1:26" ht="14.25" customHeight="1" x14ac:dyDescent="0.3">
      <c r="A424" s="189"/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</row>
    <row r="425" spans="1:26" ht="14.25" customHeight="1" x14ac:dyDescent="0.3">
      <c r="A425" s="189"/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</row>
    <row r="426" spans="1:26" ht="14.25" customHeight="1" x14ac:dyDescent="0.3">
      <c r="A426" s="189"/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</row>
    <row r="427" spans="1:26" ht="14.25" customHeight="1" x14ac:dyDescent="0.3">
      <c r="A427" s="189"/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</row>
    <row r="428" spans="1:26" ht="14.25" customHeight="1" x14ac:dyDescent="0.3">
      <c r="A428" s="189"/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</row>
    <row r="429" spans="1:26" ht="14.25" customHeight="1" x14ac:dyDescent="0.3">
      <c r="A429" s="189"/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</row>
    <row r="430" spans="1:26" ht="14.25" customHeight="1" x14ac:dyDescent="0.3">
      <c r="A430" s="189"/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</row>
    <row r="431" spans="1:26" ht="14.25" customHeight="1" x14ac:dyDescent="0.3">
      <c r="A431" s="189"/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</row>
    <row r="432" spans="1:26" ht="14.25" customHeight="1" x14ac:dyDescent="0.3">
      <c r="A432" s="189"/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</row>
    <row r="433" spans="1:26" ht="14.25" customHeight="1" x14ac:dyDescent="0.3">
      <c r="A433" s="189"/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</row>
    <row r="434" spans="1:26" ht="14.25" customHeight="1" x14ac:dyDescent="0.3">
      <c r="A434" s="189"/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</row>
    <row r="435" spans="1:26" ht="14.25" customHeight="1" x14ac:dyDescent="0.3">
      <c r="A435" s="189"/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</row>
    <row r="436" spans="1:26" ht="14.25" customHeight="1" x14ac:dyDescent="0.3">
      <c r="A436" s="189"/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</row>
    <row r="437" spans="1:26" ht="14.25" customHeight="1" x14ac:dyDescent="0.3">
      <c r="A437" s="189"/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</row>
    <row r="438" spans="1:26" ht="14.25" customHeight="1" x14ac:dyDescent="0.3">
      <c r="A438" s="189"/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</row>
    <row r="439" spans="1:26" ht="14.25" customHeight="1" x14ac:dyDescent="0.3">
      <c r="A439" s="189"/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</row>
    <row r="440" spans="1:26" ht="14.25" customHeight="1" x14ac:dyDescent="0.3">
      <c r="A440" s="189"/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</row>
    <row r="441" spans="1:26" ht="14.25" customHeight="1" x14ac:dyDescent="0.3">
      <c r="A441" s="189"/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</row>
    <row r="442" spans="1:26" ht="14.25" customHeight="1" x14ac:dyDescent="0.3">
      <c r="A442" s="189"/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</row>
    <row r="443" spans="1:26" ht="14.25" customHeight="1" x14ac:dyDescent="0.3">
      <c r="A443" s="189"/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</row>
    <row r="444" spans="1:26" ht="14.25" customHeight="1" x14ac:dyDescent="0.3">
      <c r="A444" s="189"/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</row>
    <row r="445" spans="1:26" ht="14.25" customHeight="1" x14ac:dyDescent="0.3">
      <c r="A445" s="189"/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</row>
    <row r="446" spans="1:26" ht="14.25" customHeight="1" x14ac:dyDescent="0.3">
      <c r="A446" s="189"/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</row>
    <row r="447" spans="1:26" ht="14.25" customHeight="1" x14ac:dyDescent="0.3">
      <c r="A447" s="189"/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</row>
    <row r="448" spans="1:26" ht="14.25" customHeight="1" x14ac:dyDescent="0.3">
      <c r="A448" s="189"/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</row>
    <row r="449" spans="1:26" ht="14.25" customHeight="1" x14ac:dyDescent="0.3">
      <c r="A449" s="189"/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</row>
    <row r="450" spans="1:26" ht="14.25" customHeight="1" x14ac:dyDescent="0.3">
      <c r="A450" s="189"/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</row>
    <row r="451" spans="1:26" ht="14.25" customHeight="1" x14ac:dyDescent="0.3">
      <c r="A451" s="189"/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</row>
    <row r="452" spans="1:26" ht="14.25" customHeight="1" x14ac:dyDescent="0.3">
      <c r="A452" s="189"/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</row>
    <row r="453" spans="1:26" ht="14.25" customHeight="1" x14ac:dyDescent="0.3">
      <c r="A453" s="189"/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</row>
    <row r="454" spans="1:26" ht="14.25" customHeight="1" x14ac:dyDescent="0.3">
      <c r="A454" s="189"/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</row>
    <row r="455" spans="1:26" ht="14.25" customHeight="1" x14ac:dyDescent="0.3">
      <c r="A455" s="189"/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</row>
    <row r="456" spans="1:26" ht="14.25" customHeight="1" x14ac:dyDescent="0.3">
      <c r="A456" s="189"/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</row>
    <row r="457" spans="1:26" ht="14.25" customHeight="1" x14ac:dyDescent="0.3">
      <c r="A457" s="189"/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</row>
    <row r="458" spans="1:26" ht="14.25" customHeight="1" x14ac:dyDescent="0.3">
      <c r="A458" s="189"/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</row>
    <row r="459" spans="1:26" ht="14.25" customHeight="1" x14ac:dyDescent="0.3">
      <c r="A459" s="189"/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</row>
    <row r="460" spans="1:26" ht="14.25" customHeight="1" x14ac:dyDescent="0.3">
      <c r="A460" s="189"/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</row>
    <row r="461" spans="1:26" ht="14.25" customHeight="1" x14ac:dyDescent="0.3">
      <c r="A461" s="189"/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</row>
    <row r="462" spans="1:26" ht="14.25" customHeight="1" x14ac:dyDescent="0.3">
      <c r="A462" s="189"/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</row>
    <row r="463" spans="1:26" ht="14.25" customHeight="1" x14ac:dyDescent="0.3">
      <c r="A463" s="189"/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</row>
    <row r="464" spans="1:26" ht="14.25" customHeight="1" x14ac:dyDescent="0.3">
      <c r="A464" s="189"/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</row>
    <row r="465" spans="1:26" ht="14.25" customHeight="1" x14ac:dyDescent="0.3">
      <c r="A465" s="189"/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</row>
    <row r="466" spans="1:26" ht="14.25" customHeight="1" x14ac:dyDescent="0.3">
      <c r="A466" s="189"/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</row>
    <row r="467" spans="1:26" ht="14.25" customHeight="1" x14ac:dyDescent="0.3">
      <c r="A467" s="189"/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</row>
    <row r="468" spans="1:26" ht="14.25" customHeight="1" x14ac:dyDescent="0.3">
      <c r="A468" s="189"/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</row>
    <row r="469" spans="1:26" ht="14.25" customHeight="1" x14ac:dyDescent="0.3">
      <c r="A469" s="189"/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</row>
    <row r="470" spans="1:26" ht="14.25" customHeight="1" x14ac:dyDescent="0.3">
      <c r="A470" s="189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</row>
    <row r="471" spans="1:26" ht="14.25" customHeight="1" x14ac:dyDescent="0.3">
      <c r="A471" s="189"/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</row>
    <row r="472" spans="1:26" ht="14.25" customHeight="1" x14ac:dyDescent="0.3">
      <c r="A472" s="189"/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</row>
    <row r="473" spans="1:26" ht="14.25" customHeight="1" x14ac:dyDescent="0.3">
      <c r="A473" s="189"/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</row>
    <row r="474" spans="1:26" ht="14.25" customHeight="1" x14ac:dyDescent="0.3">
      <c r="A474" s="189"/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</row>
    <row r="475" spans="1:26" ht="14.25" customHeight="1" x14ac:dyDescent="0.3">
      <c r="A475" s="189"/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</row>
    <row r="476" spans="1:26" ht="14.25" customHeight="1" x14ac:dyDescent="0.3">
      <c r="A476" s="189"/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</row>
    <row r="477" spans="1:26" ht="14.25" customHeight="1" x14ac:dyDescent="0.3">
      <c r="A477" s="189"/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</row>
    <row r="478" spans="1:26" ht="14.25" customHeight="1" x14ac:dyDescent="0.3">
      <c r="A478" s="189"/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</row>
    <row r="479" spans="1:26" ht="14.25" customHeight="1" x14ac:dyDescent="0.3">
      <c r="A479" s="189"/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</row>
    <row r="480" spans="1:26" ht="14.25" customHeight="1" x14ac:dyDescent="0.3">
      <c r="A480" s="189"/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</row>
    <row r="481" spans="1:26" ht="14.25" customHeight="1" x14ac:dyDescent="0.3">
      <c r="A481" s="189"/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</row>
    <row r="482" spans="1:26" ht="14.25" customHeight="1" x14ac:dyDescent="0.3">
      <c r="A482" s="189"/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</row>
    <row r="483" spans="1:26" ht="14.25" customHeight="1" x14ac:dyDescent="0.3">
      <c r="A483" s="189"/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</row>
    <row r="484" spans="1:26" ht="14.25" customHeight="1" x14ac:dyDescent="0.3">
      <c r="A484" s="189"/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</row>
    <row r="485" spans="1:26" ht="14.25" customHeight="1" x14ac:dyDescent="0.3">
      <c r="A485" s="189"/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</row>
    <row r="486" spans="1:26" ht="14.25" customHeight="1" x14ac:dyDescent="0.3">
      <c r="A486" s="189"/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</row>
    <row r="487" spans="1:26" ht="14.25" customHeight="1" x14ac:dyDescent="0.3">
      <c r="A487" s="189"/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</row>
    <row r="488" spans="1:26" ht="14.25" customHeight="1" x14ac:dyDescent="0.3">
      <c r="A488" s="189"/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</row>
    <row r="489" spans="1:26" ht="14.25" customHeight="1" x14ac:dyDescent="0.3">
      <c r="A489" s="189"/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</row>
    <row r="490" spans="1:26" ht="14.25" customHeight="1" x14ac:dyDescent="0.3">
      <c r="A490" s="189"/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</row>
    <row r="491" spans="1:26" ht="14.25" customHeight="1" x14ac:dyDescent="0.3">
      <c r="A491" s="189"/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</row>
    <row r="492" spans="1:26" ht="14.25" customHeight="1" x14ac:dyDescent="0.3">
      <c r="A492" s="189"/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</row>
    <row r="493" spans="1:26" ht="14.25" customHeight="1" x14ac:dyDescent="0.3">
      <c r="A493" s="189"/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</row>
    <row r="494" spans="1:26" ht="14.25" customHeight="1" x14ac:dyDescent="0.3">
      <c r="A494" s="189"/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</row>
    <row r="495" spans="1:26" ht="14.25" customHeight="1" x14ac:dyDescent="0.3">
      <c r="A495" s="189"/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</row>
    <row r="496" spans="1:26" ht="14.25" customHeight="1" x14ac:dyDescent="0.3">
      <c r="A496" s="189"/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</row>
    <row r="497" spans="1:26" ht="14.25" customHeight="1" x14ac:dyDescent="0.3">
      <c r="A497" s="189"/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</row>
    <row r="498" spans="1:26" ht="14.25" customHeight="1" x14ac:dyDescent="0.3">
      <c r="A498" s="189"/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</row>
    <row r="499" spans="1:26" ht="14.25" customHeight="1" x14ac:dyDescent="0.3">
      <c r="A499" s="189"/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</row>
    <row r="500" spans="1:26" ht="14.25" customHeight="1" x14ac:dyDescent="0.3">
      <c r="A500" s="189"/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</row>
    <row r="501" spans="1:26" ht="14.25" customHeight="1" x14ac:dyDescent="0.3">
      <c r="A501" s="189"/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</row>
    <row r="502" spans="1:26" ht="14.25" customHeight="1" x14ac:dyDescent="0.3">
      <c r="A502" s="189"/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</row>
    <row r="503" spans="1:26" ht="14.25" customHeight="1" x14ac:dyDescent="0.3">
      <c r="A503" s="189"/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</row>
    <row r="504" spans="1:26" ht="14.25" customHeight="1" x14ac:dyDescent="0.3">
      <c r="A504" s="189"/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</row>
    <row r="505" spans="1:26" ht="14.25" customHeight="1" x14ac:dyDescent="0.3">
      <c r="A505" s="189"/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</row>
    <row r="506" spans="1:26" ht="14.25" customHeight="1" x14ac:dyDescent="0.3">
      <c r="A506" s="189"/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</row>
    <row r="507" spans="1:26" ht="14.25" customHeight="1" x14ac:dyDescent="0.3">
      <c r="A507" s="189"/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</row>
    <row r="508" spans="1:26" ht="14.25" customHeight="1" x14ac:dyDescent="0.3">
      <c r="A508" s="189"/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</row>
    <row r="509" spans="1:26" ht="14.25" customHeight="1" x14ac:dyDescent="0.3">
      <c r="A509" s="189"/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</row>
    <row r="510" spans="1:26" ht="14.25" customHeight="1" x14ac:dyDescent="0.3">
      <c r="A510" s="189"/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</row>
    <row r="511" spans="1:26" ht="14.25" customHeight="1" x14ac:dyDescent="0.3">
      <c r="A511" s="189"/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</row>
    <row r="512" spans="1:26" ht="14.25" customHeight="1" x14ac:dyDescent="0.3">
      <c r="A512" s="189"/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</row>
    <row r="513" spans="1:26" ht="14.25" customHeight="1" x14ac:dyDescent="0.3">
      <c r="A513" s="189"/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</row>
    <row r="514" spans="1:26" ht="14.25" customHeight="1" x14ac:dyDescent="0.3">
      <c r="A514" s="189"/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</row>
    <row r="515" spans="1:26" ht="14.25" customHeight="1" x14ac:dyDescent="0.3">
      <c r="A515" s="189"/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</row>
    <row r="516" spans="1:26" ht="14.25" customHeight="1" x14ac:dyDescent="0.3">
      <c r="A516" s="189"/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</row>
    <row r="517" spans="1:26" ht="14.25" customHeight="1" x14ac:dyDescent="0.3">
      <c r="A517" s="189"/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</row>
    <row r="518" spans="1:26" ht="14.25" customHeight="1" x14ac:dyDescent="0.3">
      <c r="A518" s="189"/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</row>
    <row r="519" spans="1:26" ht="14.25" customHeight="1" x14ac:dyDescent="0.3">
      <c r="A519" s="189"/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</row>
    <row r="520" spans="1:26" ht="14.25" customHeight="1" x14ac:dyDescent="0.3">
      <c r="A520" s="189"/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</row>
    <row r="521" spans="1:26" ht="14.25" customHeight="1" x14ac:dyDescent="0.3">
      <c r="A521" s="189"/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</row>
    <row r="522" spans="1:26" ht="14.25" customHeight="1" x14ac:dyDescent="0.3">
      <c r="A522" s="189"/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</row>
    <row r="523" spans="1:26" ht="14.25" customHeight="1" x14ac:dyDescent="0.3">
      <c r="A523" s="189"/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</row>
    <row r="524" spans="1:26" ht="14.25" customHeight="1" x14ac:dyDescent="0.3">
      <c r="A524" s="189"/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</row>
    <row r="525" spans="1:26" ht="14.25" customHeight="1" x14ac:dyDescent="0.3">
      <c r="A525" s="189"/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</row>
    <row r="526" spans="1:26" ht="14.25" customHeight="1" x14ac:dyDescent="0.3">
      <c r="A526" s="189"/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</row>
    <row r="527" spans="1:26" ht="14.25" customHeight="1" x14ac:dyDescent="0.3">
      <c r="A527" s="189"/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</row>
    <row r="528" spans="1:26" ht="14.25" customHeight="1" x14ac:dyDescent="0.3">
      <c r="A528" s="189"/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</row>
    <row r="529" spans="1:26" ht="14.25" customHeight="1" x14ac:dyDescent="0.3">
      <c r="A529" s="189"/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</row>
    <row r="530" spans="1:26" ht="14.25" customHeight="1" x14ac:dyDescent="0.3">
      <c r="A530" s="189"/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</row>
    <row r="531" spans="1:26" ht="14.25" customHeight="1" x14ac:dyDescent="0.3">
      <c r="A531" s="189"/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</row>
    <row r="532" spans="1:26" ht="14.25" customHeight="1" x14ac:dyDescent="0.3">
      <c r="A532" s="189"/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</row>
    <row r="533" spans="1:26" ht="14.25" customHeight="1" x14ac:dyDescent="0.3">
      <c r="A533" s="189"/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</row>
    <row r="534" spans="1:26" ht="14.25" customHeight="1" x14ac:dyDescent="0.3">
      <c r="A534" s="189"/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</row>
    <row r="535" spans="1:26" ht="14.25" customHeight="1" x14ac:dyDescent="0.3">
      <c r="A535" s="189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</row>
    <row r="536" spans="1:26" ht="14.25" customHeight="1" x14ac:dyDescent="0.3">
      <c r="A536" s="189"/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</row>
    <row r="537" spans="1:26" ht="14.25" customHeight="1" x14ac:dyDescent="0.3">
      <c r="A537" s="189"/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</row>
    <row r="538" spans="1:26" ht="14.25" customHeight="1" x14ac:dyDescent="0.3">
      <c r="A538" s="189"/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</row>
    <row r="539" spans="1:26" ht="14.25" customHeight="1" x14ac:dyDescent="0.3">
      <c r="A539" s="189"/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</row>
    <row r="540" spans="1:26" ht="14.25" customHeight="1" x14ac:dyDescent="0.3">
      <c r="A540" s="189"/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</row>
    <row r="541" spans="1:26" ht="14.25" customHeight="1" x14ac:dyDescent="0.3">
      <c r="A541" s="189"/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</row>
    <row r="542" spans="1:26" ht="14.25" customHeight="1" x14ac:dyDescent="0.3">
      <c r="A542" s="189"/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</row>
    <row r="543" spans="1:26" ht="14.25" customHeight="1" x14ac:dyDescent="0.3">
      <c r="A543" s="189"/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</row>
    <row r="544" spans="1:26" ht="14.25" customHeight="1" x14ac:dyDescent="0.3">
      <c r="A544" s="189"/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</row>
    <row r="545" spans="1:26" ht="14.25" customHeight="1" x14ac:dyDescent="0.3">
      <c r="A545" s="189"/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</row>
    <row r="546" spans="1:26" ht="14.25" customHeight="1" x14ac:dyDescent="0.3">
      <c r="A546" s="189"/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</row>
    <row r="547" spans="1:26" ht="14.25" customHeight="1" x14ac:dyDescent="0.3">
      <c r="A547" s="189"/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</row>
    <row r="548" spans="1:26" ht="14.25" customHeight="1" x14ac:dyDescent="0.3">
      <c r="A548" s="189"/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</row>
    <row r="549" spans="1:26" ht="14.25" customHeight="1" x14ac:dyDescent="0.3">
      <c r="A549" s="189"/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</row>
    <row r="550" spans="1:26" ht="14.25" customHeight="1" x14ac:dyDescent="0.3">
      <c r="A550" s="189"/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</row>
    <row r="551" spans="1:26" ht="14.25" customHeight="1" x14ac:dyDescent="0.3">
      <c r="A551" s="189"/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</row>
    <row r="552" spans="1:26" ht="14.25" customHeight="1" x14ac:dyDescent="0.3">
      <c r="A552" s="189"/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</row>
    <row r="553" spans="1:26" ht="14.25" customHeight="1" x14ac:dyDescent="0.3">
      <c r="A553" s="189"/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</row>
    <row r="554" spans="1:26" ht="14.25" customHeight="1" x14ac:dyDescent="0.3">
      <c r="A554" s="189"/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</row>
    <row r="555" spans="1:26" ht="14.25" customHeight="1" x14ac:dyDescent="0.3">
      <c r="A555" s="189"/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</row>
    <row r="556" spans="1:26" ht="14.25" customHeight="1" x14ac:dyDescent="0.3">
      <c r="A556" s="189"/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</row>
    <row r="557" spans="1:26" ht="14.25" customHeight="1" x14ac:dyDescent="0.3">
      <c r="A557" s="189"/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</row>
    <row r="558" spans="1:26" ht="14.25" customHeight="1" x14ac:dyDescent="0.3">
      <c r="A558" s="189"/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</row>
    <row r="559" spans="1:26" ht="14.25" customHeight="1" x14ac:dyDescent="0.3">
      <c r="A559" s="189"/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</row>
    <row r="560" spans="1:26" ht="14.25" customHeight="1" x14ac:dyDescent="0.3">
      <c r="A560" s="189"/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</row>
    <row r="561" spans="1:26" ht="14.25" customHeight="1" x14ac:dyDescent="0.3">
      <c r="A561" s="189"/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</row>
    <row r="562" spans="1:26" ht="14.25" customHeight="1" x14ac:dyDescent="0.3">
      <c r="A562" s="189"/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</row>
    <row r="563" spans="1:26" ht="14.25" customHeight="1" x14ac:dyDescent="0.3">
      <c r="A563" s="189"/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</row>
    <row r="564" spans="1:26" ht="14.25" customHeight="1" x14ac:dyDescent="0.3">
      <c r="A564" s="189"/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</row>
    <row r="565" spans="1:26" ht="14.25" customHeight="1" x14ac:dyDescent="0.3">
      <c r="A565" s="189"/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</row>
    <row r="566" spans="1:26" ht="14.25" customHeight="1" x14ac:dyDescent="0.3">
      <c r="A566" s="189"/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</row>
    <row r="567" spans="1:26" ht="14.25" customHeight="1" x14ac:dyDescent="0.3">
      <c r="A567" s="189"/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</row>
    <row r="568" spans="1:26" ht="14.25" customHeight="1" x14ac:dyDescent="0.3">
      <c r="A568" s="189"/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</row>
    <row r="569" spans="1:26" ht="14.25" customHeight="1" x14ac:dyDescent="0.3">
      <c r="A569" s="189"/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</row>
    <row r="570" spans="1:26" ht="14.25" customHeight="1" x14ac:dyDescent="0.3">
      <c r="A570" s="189"/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</row>
    <row r="571" spans="1:26" ht="14.25" customHeight="1" x14ac:dyDescent="0.3">
      <c r="A571" s="189"/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</row>
    <row r="572" spans="1:26" ht="14.25" customHeight="1" x14ac:dyDescent="0.3">
      <c r="A572" s="189"/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</row>
    <row r="573" spans="1:26" ht="14.25" customHeight="1" x14ac:dyDescent="0.3">
      <c r="A573" s="189"/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</row>
    <row r="574" spans="1:26" ht="14.25" customHeight="1" x14ac:dyDescent="0.3">
      <c r="A574" s="189"/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</row>
    <row r="575" spans="1:26" ht="14.25" customHeight="1" x14ac:dyDescent="0.3">
      <c r="A575" s="189"/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</row>
    <row r="576" spans="1:26" ht="14.25" customHeight="1" x14ac:dyDescent="0.3">
      <c r="A576" s="189"/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</row>
    <row r="577" spans="1:26" ht="14.25" customHeight="1" x14ac:dyDescent="0.3">
      <c r="A577" s="189"/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</row>
    <row r="578" spans="1:26" ht="14.25" customHeight="1" x14ac:dyDescent="0.3">
      <c r="A578" s="189"/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</row>
    <row r="579" spans="1:26" ht="14.25" customHeight="1" x14ac:dyDescent="0.3">
      <c r="A579" s="189"/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</row>
    <row r="580" spans="1:26" ht="14.25" customHeight="1" x14ac:dyDescent="0.3">
      <c r="A580" s="189"/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</row>
    <row r="581" spans="1:26" ht="14.25" customHeight="1" x14ac:dyDescent="0.3">
      <c r="A581" s="189"/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</row>
    <row r="582" spans="1:26" ht="14.25" customHeight="1" x14ac:dyDescent="0.3">
      <c r="A582" s="189"/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</row>
    <row r="583" spans="1:26" ht="14.25" customHeight="1" x14ac:dyDescent="0.3">
      <c r="A583" s="189"/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</row>
    <row r="584" spans="1:26" ht="14.25" customHeight="1" x14ac:dyDescent="0.3">
      <c r="A584" s="189"/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</row>
    <row r="585" spans="1:26" ht="14.25" customHeight="1" x14ac:dyDescent="0.3">
      <c r="A585" s="189"/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</row>
    <row r="586" spans="1:26" ht="14.25" customHeight="1" x14ac:dyDescent="0.3">
      <c r="A586" s="189"/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</row>
    <row r="587" spans="1:26" ht="14.25" customHeight="1" x14ac:dyDescent="0.3">
      <c r="A587" s="189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</row>
    <row r="588" spans="1:26" ht="14.25" customHeight="1" x14ac:dyDescent="0.3">
      <c r="A588" s="189"/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</row>
    <row r="589" spans="1:26" ht="14.25" customHeight="1" x14ac:dyDescent="0.3">
      <c r="A589" s="189"/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</row>
    <row r="590" spans="1:26" ht="14.25" customHeight="1" x14ac:dyDescent="0.3">
      <c r="A590" s="189"/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</row>
    <row r="591" spans="1:26" ht="14.25" customHeight="1" x14ac:dyDescent="0.3">
      <c r="A591" s="189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</row>
    <row r="592" spans="1:26" ht="14.25" customHeight="1" x14ac:dyDescent="0.3">
      <c r="A592" s="189"/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</row>
    <row r="593" spans="1:26" ht="14.25" customHeight="1" x14ac:dyDescent="0.3">
      <c r="A593" s="189"/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</row>
    <row r="594" spans="1:26" ht="14.25" customHeight="1" x14ac:dyDescent="0.3">
      <c r="A594" s="189"/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</row>
    <row r="595" spans="1:26" ht="14.25" customHeight="1" x14ac:dyDescent="0.3">
      <c r="A595" s="189"/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</row>
    <row r="596" spans="1:26" ht="14.25" customHeight="1" x14ac:dyDescent="0.3">
      <c r="A596" s="189"/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</row>
    <row r="597" spans="1:26" ht="14.25" customHeight="1" x14ac:dyDescent="0.3">
      <c r="A597" s="189"/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</row>
    <row r="598" spans="1:26" ht="14.25" customHeight="1" x14ac:dyDescent="0.3">
      <c r="A598" s="189"/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</row>
    <row r="599" spans="1:26" ht="14.25" customHeight="1" x14ac:dyDescent="0.3">
      <c r="A599" s="189"/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</row>
    <row r="600" spans="1:26" ht="14.25" customHeight="1" x14ac:dyDescent="0.3">
      <c r="A600" s="189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</row>
    <row r="601" spans="1:26" ht="14.25" customHeight="1" x14ac:dyDescent="0.3">
      <c r="A601" s="189"/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</row>
    <row r="602" spans="1:26" ht="14.25" customHeight="1" x14ac:dyDescent="0.3">
      <c r="A602" s="189"/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</row>
    <row r="603" spans="1:26" ht="14.25" customHeight="1" x14ac:dyDescent="0.3">
      <c r="A603" s="189"/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</row>
    <row r="604" spans="1:26" ht="14.25" customHeight="1" x14ac:dyDescent="0.3">
      <c r="A604" s="189"/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</row>
    <row r="605" spans="1:26" ht="14.25" customHeight="1" x14ac:dyDescent="0.3">
      <c r="A605" s="189"/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</row>
    <row r="606" spans="1:26" ht="14.25" customHeight="1" x14ac:dyDescent="0.3">
      <c r="A606" s="189"/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</row>
    <row r="607" spans="1:26" ht="14.25" customHeight="1" x14ac:dyDescent="0.3">
      <c r="A607" s="189"/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</row>
    <row r="608" spans="1:26" ht="14.25" customHeight="1" x14ac:dyDescent="0.3">
      <c r="A608" s="189"/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</row>
    <row r="609" spans="1:26" ht="14.25" customHeight="1" x14ac:dyDescent="0.3">
      <c r="A609" s="189"/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</row>
    <row r="610" spans="1:26" ht="14.25" customHeight="1" x14ac:dyDescent="0.3">
      <c r="A610" s="189"/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</row>
    <row r="611" spans="1:26" ht="14.25" customHeight="1" x14ac:dyDescent="0.3">
      <c r="A611" s="189"/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</row>
    <row r="612" spans="1:26" ht="14.25" customHeight="1" x14ac:dyDescent="0.3">
      <c r="A612" s="189"/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</row>
    <row r="613" spans="1:26" ht="14.25" customHeight="1" x14ac:dyDescent="0.3">
      <c r="A613" s="189"/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</row>
    <row r="614" spans="1:26" ht="14.25" customHeight="1" x14ac:dyDescent="0.3">
      <c r="A614" s="189"/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</row>
    <row r="615" spans="1:26" ht="14.25" customHeight="1" x14ac:dyDescent="0.3">
      <c r="A615" s="189"/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</row>
    <row r="616" spans="1:26" ht="14.25" customHeight="1" x14ac:dyDescent="0.3">
      <c r="A616" s="189"/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</row>
    <row r="617" spans="1:26" ht="14.25" customHeight="1" x14ac:dyDescent="0.3">
      <c r="A617" s="189"/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</row>
    <row r="618" spans="1:26" ht="14.25" customHeight="1" x14ac:dyDescent="0.3">
      <c r="A618" s="189"/>
      <c r="B618" s="189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</row>
    <row r="619" spans="1:26" ht="14.25" customHeight="1" x14ac:dyDescent="0.3">
      <c r="A619" s="189"/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</row>
    <row r="620" spans="1:26" ht="14.25" customHeight="1" x14ac:dyDescent="0.3">
      <c r="A620" s="189"/>
      <c r="B620" s="189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</row>
    <row r="621" spans="1:26" ht="14.25" customHeight="1" x14ac:dyDescent="0.3">
      <c r="A621" s="189"/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</row>
    <row r="622" spans="1:26" ht="14.25" customHeight="1" x14ac:dyDescent="0.3">
      <c r="A622" s="189"/>
      <c r="B622" s="189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</row>
    <row r="623" spans="1:26" ht="14.25" customHeight="1" x14ac:dyDescent="0.3">
      <c r="A623" s="189"/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</row>
    <row r="624" spans="1:26" ht="14.25" customHeight="1" x14ac:dyDescent="0.3">
      <c r="A624" s="189"/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</row>
    <row r="625" spans="1:26" ht="14.25" customHeight="1" x14ac:dyDescent="0.3">
      <c r="A625" s="189"/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</row>
    <row r="626" spans="1:26" ht="14.25" customHeight="1" x14ac:dyDescent="0.3">
      <c r="A626" s="189"/>
      <c r="B626" s="189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</row>
    <row r="627" spans="1:26" ht="14.25" customHeight="1" x14ac:dyDescent="0.3">
      <c r="A627" s="189"/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</row>
    <row r="628" spans="1:26" ht="14.25" customHeight="1" x14ac:dyDescent="0.3">
      <c r="A628" s="189"/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</row>
    <row r="629" spans="1:26" ht="14.25" customHeight="1" x14ac:dyDescent="0.3">
      <c r="A629" s="189"/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</row>
    <row r="630" spans="1:26" ht="14.25" customHeight="1" x14ac:dyDescent="0.3">
      <c r="A630" s="189"/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</row>
    <row r="631" spans="1:26" ht="14.25" customHeight="1" x14ac:dyDescent="0.3">
      <c r="A631" s="189"/>
      <c r="B631" s="189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</row>
    <row r="632" spans="1:26" ht="14.25" customHeight="1" x14ac:dyDescent="0.3">
      <c r="A632" s="189"/>
      <c r="B632" s="189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</row>
    <row r="633" spans="1:26" ht="14.25" customHeight="1" x14ac:dyDescent="0.3">
      <c r="A633" s="189"/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</row>
    <row r="634" spans="1:26" ht="14.25" customHeight="1" x14ac:dyDescent="0.3">
      <c r="A634" s="189"/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</row>
    <row r="635" spans="1:26" ht="14.25" customHeight="1" x14ac:dyDescent="0.3">
      <c r="A635" s="189"/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</row>
    <row r="636" spans="1:26" ht="14.25" customHeight="1" x14ac:dyDescent="0.3">
      <c r="A636" s="189"/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</row>
    <row r="637" spans="1:26" ht="14.25" customHeight="1" x14ac:dyDescent="0.3">
      <c r="A637" s="189"/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</row>
    <row r="638" spans="1:26" ht="14.25" customHeight="1" x14ac:dyDescent="0.3">
      <c r="A638" s="189"/>
      <c r="B638" s="189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</row>
    <row r="639" spans="1:26" ht="14.25" customHeight="1" x14ac:dyDescent="0.3">
      <c r="A639" s="189"/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</row>
    <row r="640" spans="1:26" ht="14.25" customHeight="1" x14ac:dyDescent="0.3">
      <c r="A640" s="189"/>
      <c r="B640" s="189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</row>
    <row r="641" spans="1:26" ht="14.25" customHeight="1" x14ac:dyDescent="0.3">
      <c r="A641" s="189"/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</row>
    <row r="642" spans="1:26" ht="14.25" customHeight="1" x14ac:dyDescent="0.3">
      <c r="A642" s="189"/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</row>
    <row r="643" spans="1:26" ht="14.25" customHeight="1" x14ac:dyDescent="0.3">
      <c r="A643" s="189"/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</row>
    <row r="644" spans="1:26" ht="14.25" customHeight="1" x14ac:dyDescent="0.3">
      <c r="A644" s="189"/>
      <c r="B644" s="189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</row>
    <row r="645" spans="1:26" ht="14.25" customHeight="1" x14ac:dyDescent="0.3">
      <c r="A645" s="189"/>
      <c r="B645" s="189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</row>
    <row r="646" spans="1:26" ht="14.25" customHeight="1" x14ac:dyDescent="0.3">
      <c r="A646" s="189"/>
      <c r="B646" s="189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</row>
    <row r="647" spans="1:26" ht="14.25" customHeight="1" x14ac:dyDescent="0.3">
      <c r="A647" s="189"/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</row>
    <row r="648" spans="1:26" ht="14.25" customHeight="1" x14ac:dyDescent="0.3">
      <c r="A648" s="189"/>
      <c r="B648" s="189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</row>
    <row r="649" spans="1:26" ht="14.25" customHeight="1" x14ac:dyDescent="0.3">
      <c r="A649" s="189"/>
      <c r="B649" s="189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</row>
    <row r="650" spans="1:26" ht="14.25" customHeight="1" x14ac:dyDescent="0.3">
      <c r="A650" s="189"/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</row>
    <row r="651" spans="1:26" ht="14.25" customHeight="1" x14ac:dyDescent="0.3">
      <c r="A651" s="189"/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</row>
    <row r="652" spans="1:26" ht="14.25" customHeight="1" x14ac:dyDescent="0.3">
      <c r="A652" s="189"/>
      <c r="B652" s="189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</row>
    <row r="653" spans="1:26" ht="14.25" customHeight="1" x14ac:dyDescent="0.3">
      <c r="A653" s="189"/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</row>
    <row r="654" spans="1:26" ht="14.25" customHeight="1" x14ac:dyDescent="0.3">
      <c r="A654" s="189"/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</row>
    <row r="655" spans="1:26" ht="14.25" customHeight="1" x14ac:dyDescent="0.3">
      <c r="A655" s="189"/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</row>
    <row r="656" spans="1:26" ht="14.25" customHeight="1" x14ac:dyDescent="0.3">
      <c r="A656" s="189"/>
      <c r="B656" s="189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</row>
    <row r="657" spans="1:26" ht="14.25" customHeight="1" x14ac:dyDescent="0.3">
      <c r="A657" s="189"/>
      <c r="B657" s="189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</row>
    <row r="658" spans="1:26" ht="14.25" customHeight="1" x14ac:dyDescent="0.3">
      <c r="A658" s="189"/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</row>
    <row r="659" spans="1:26" ht="14.25" customHeight="1" x14ac:dyDescent="0.3">
      <c r="A659" s="189"/>
      <c r="B659" s="189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</row>
    <row r="660" spans="1:26" ht="14.25" customHeight="1" x14ac:dyDescent="0.3">
      <c r="A660" s="189"/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</row>
    <row r="661" spans="1:26" ht="14.25" customHeight="1" x14ac:dyDescent="0.3">
      <c r="A661" s="189"/>
      <c r="B661" s="189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</row>
    <row r="662" spans="1:26" ht="14.25" customHeight="1" x14ac:dyDescent="0.3">
      <c r="A662" s="189"/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</row>
    <row r="663" spans="1:26" ht="14.25" customHeight="1" x14ac:dyDescent="0.3">
      <c r="A663" s="189"/>
      <c r="B663" s="189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</row>
    <row r="664" spans="1:26" ht="14.25" customHeight="1" x14ac:dyDescent="0.3">
      <c r="A664" s="189"/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</row>
    <row r="665" spans="1:26" ht="14.25" customHeight="1" x14ac:dyDescent="0.3">
      <c r="A665" s="189"/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</row>
    <row r="666" spans="1:26" ht="14.25" customHeight="1" x14ac:dyDescent="0.3">
      <c r="A666" s="189"/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</row>
    <row r="667" spans="1:26" ht="14.25" customHeight="1" x14ac:dyDescent="0.3">
      <c r="A667" s="189"/>
      <c r="B667" s="189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</row>
    <row r="668" spans="1:26" ht="14.25" customHeight="1" x14ac:dyDescent="0.3">
      <c r="A668" s="189"/>
      <c r="B668" s="189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</row>
    <row r="669" spans="1:26" ht="14.25" customHeight="1" x14ac:dyDescent="0.3">
      <c r="A669" s="189"/>
      <c r="B669" s="189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</row>
    <row r="670" spans="1:26" ht="14.25" customHeight="1" x14ac:dyDescent="0.3">
      <c r="A670" s="189"/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</row>
    <row r="671" spans="1:26" ht="14.25" customHeight="1" x14ac:dyDescent="0.3">
      <c r="A671" s="189"/>
      <c r="B671" s="189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</row>
    <row r="672" spans="1:26" ht="14.25" customHeight="1" x14ac:dyDescent="0.3">
      <c r="A672" s="189"/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</row>
    <row r="673" spans="1:26" ht="14.25" customHeight="1" x14ac:dyDescent="0.3">
      <c r="A673" s="189"/>
      <c r="B673" s="189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</row>
    <row r="674" spans="1:26" ht="14.25" customHeight="1" x14ac:dyDescent="0.3">
      <c r="A674" s="189"/>
      <c r="B674" s="189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</row>
    <row r="675" spans="1:26" ht="14.25" customHeight="1" x14ac:dyDescent="0.3">
      <c r="A675" s="189"/>
      <c r="B675" s="189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</row>
    <row r="676" spans="1:26" ht="14.25" customHeight="1" x14ac:dyDescent="0.3">
      <c r="A676" s="189"/>
      <c r="B676" s="189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</row>
    <row r="677" spans="1:26" ht="14.25" customHeight="1" x14ac:dyDescent="0.3">
      <c r="A677" s="189"/>
      <c r="B677" s="189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</row>
    <row r="678" spans="1:26" ht="14.25" customHeight="1" x14ac:dyDescent="0.3">
      <c r="A678" s="189"/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</row>
    <row r="679" spans="1:26" ht="14.25" customHeight="1" x14ac:dyDescent="0.3">
      <c r="A679" s="189"/>
      <c r="B679" s="189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</row>
    <row r="680" spans="1:26" ht="14.25" customHeight="1" x14ac:dyDescent="0.3">
      <c r="A680" s="189"/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</row>
    <row r="681" spans="1:26" ht="14.25" customHeight="1" x14ac:dyDescent="0.3">
      <c r="A681" s="189"/>
      <c r="B681" s="189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</row>
    <row r="682" spans="1:26" ht="14.25" customHeight="1" x14ac:dyDescent="0.3">
      <c r="A682" s="189"/>
      <c r="B682" s="189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</row>
    <row r="683" spans="1:26" ht="14.25" customHeight="1" x14ac:dyDescent="0.3">
      <c r="A683" s="189"/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</row>
    <row r="684" spans="1:26" ht="14.25" customHeight="1" x14ac:dyDescent="0.3">
      <c r="A684" s="189"/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</row>
    <row r="685" spans="1:26" ht="14.25" customHeight="1" x14ac:dyDescent="0.3">
      <c r="A685" s="189"/>
      <c r="B685" s="189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</row>
    <row r="686" spans="1:26" ht="14.25" customHeight="1" x14ac:dyDescent="0.3">
      <c r="A686" s="189"/>
      <c r="B686" s="189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</row>
    <row r="687" spans="1:26" ht="14.25" customHeight="1" x14ac:dyDescent="0.3">
      <c r="A687" s="189"/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</row>
    <row r="688" spans="1:26" ht="14.25" customHeight="1" x14ac:dyDescent="0.3">
      <c r="A688" s="189"/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</row>
    <row r="689" spans="1:26" ht="14.25" customHeight="1" x14ac:dyDescent="0.3">
      <c r="A689" s="189"/>
      <c r="B689" s="189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</row>
    <row r="690" spans="1:26" ht="14.25" customHeight="1" x14ac:dyDescent="0.3">
      <c r="A690" s="189"/>
      <c r="B690" s="189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</row>
    <row r="691" spans="1:26" ht="14.25" customHeight="1" x14ac:dyDescent="0.3">
      <c r="A691" s="189"/>
      <c r="B691" s="189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</row>
    <row r="692" spans="1:26" ht="14.25" customHeight="1" x14ac:dyDescent="0.3">
      <c r="A692" s="189"/>
      <c r="B692" s="189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</row>
    <row r="693" spans="1:26" ht="14.25" customHeight="1" x14ac:dyDescent="0.3">
      <c r="A693" s="189"/>
      <c r="B693" s="189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</row>
    <row r="694" spans="1:26" ht="14.25" customHeight="1" x14ac:dyDescent="0.3">
      <c r="A694" s="189"/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</row>
    <row r="695" spans="1:26" ht="14.25" customHeight="1" x14ac:dyDescent="0.3">
      <c r="A695" s="189"/>
      <c r="B695" s="189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</row>
    <row r="696" spans="1:26" ht="14.25" customHeight="1" x14ac:dyDescent="0.3">
      <c r="A696" s="189"/>
      <c r="B696" s="189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</row>
    <row r="697" spans="1:26" ht="14.25" customHeight="1" x14ac:dyDescent="0.3">
      <c r="A697" s="189"/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</row>
    <row r="698" spans="1:26" ht="14.25" customHeight="1" x14ac:dyDescent="0.3">
      <c r="A698" s="189"/>
      <c r="B698" s="189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</row>
    <row r="699" spans="1:26" ht="14.25" customHeight="1" x14ac:dyDescent="0.3">
      <c r="A699" s="189"/>
      <c r="B699" s="189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</row>
    <row r="700" spans="1:26" ht="14.25" customHeight="1" x14ac:dyDescent="0.3">
      <c r="A700" s="189"/>
      <c r="B700" s="189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</row>
    <row r="701" spans="1:26" ht="14.25" customHeight="1" x14ac:dyDescent="0.3">
      <c r="A701" s="189"/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</row>
    <row r="702" spans="1:26" ht="14.25" customHeight="1" x14ac:dyDescent="0.3">
      <c r="A702" s="189"/>
      <c r="B702" s="189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</row>
    <row r="703" spans="1:26" ht="14.25" customHeight="1" x14ac:dyDescent="0.3">
      <c r="A703" s="189"/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</row>
    <row r="704" spans="1:26" ht="14.25" customHeight="1" x14ac:dyDescent="0.3">
      <c r="A704" s="189"/>
      <c r="B704" s="189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</row>
    <row r="705" spans="1:26" ht="14.25" customHeight="1" x14ac:dyDescent="0.3">
      <c r="A705" s="189"/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</row>
    <row r="706" spans="1:26" ht="14.25" customHeight="1" x14ac:dyDescent="0.3">
      <c r="A706" s="189"/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</row>
    <row r="707" spans="1:26" ht="14.25" customHeight="1" x14ac:dyDescent="0.3">
      <c r="A707" s="189"/>
      <c r="B707" s="189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</row>
    <row r="708" spans="1:26" ht="14.25" customHeight="1" x14ac:dyDescent="0.3">
      <c r="A708" s="189"/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</row>
    <row r="709" spans="1:26" ht="14.25" customHeight="1" x14ac:dyDescent="0.3">
      <c r="A709" s="189"/>
      <c r="B709" s="189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</row>
    <row r="710" spans="1:26" ht="14.25" customHeight="1" x14ac:dyDescent="0.3">
      <c r="A710" s="189"/>
      <c r="B710" s="189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</row>
    <row r="711" spans="1:26" ht="14.25" customHeight="1" x14ac:dyDescent="0.3">
      <c r="A711" s="189"/>
      <c r="B711" s="189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</row>
    <row r="712" spans="1:26" ht="14.25" customHeight="1" x14ac:dyDescent="0.3">
      <c r="A712" s="189"/>
      <c r="B712" s="189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</row>
    <row r="713" spans="1:26" ht="14.25" customHeight="1" x14ac:dyDescent="0.3">
      <c r="A713" s="189"/>
      <c r="B713" s="189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</row>
    <row r="714" spans="1:26" ht="14.25" customHeight="1" x14ac:dyDescent="0.3">
      <c r="A714" s="189"/>
      <c r="B714" s="189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</row>
    <row r="715" spans="1:26" ht="14.25" customHeight="1" x14ac:dyDescent="0.3">
      <c r="A715" s="189"/>
      <c r="B715" s="189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</row>
    <row r="716" spans="1:26" ht="14.25" customHeight="1" x14ac:dyDescent="0.3">
      <c r="A716" s="189"/>
      <c r="B716" s="189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</row>
    <row r="717" spans="1:26" ht="14.25" customHeight="1" x14ac:dyDescent="0.3">
      <c r="A717" s="189"/>
      <c r="B717" s="189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</row>
    <row r="718" spans="1:26" ht="14.25" customHeight="1" x14ac:dyDescent="0.3">
      <c r="A718" s="189"/>
      <c r="B718" s="189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</row>
    <row r="719" spans="1:26" ht="14.25" customHeight="1" x14ac:dyDescent="0.3">
      <c r="A719" s="189"/>
      <c r="B719" s="189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</row>
    <row r="720" spans="1:26" ht="14.25" customHeight="1" x14ac:dyDescent="0.3">
      <c r="A720" s="189"/>
      <c r="B720" s="189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</row>
    <row r="721" spans="1:26" ht="14.25" customHeight="1" x14ac:dyDescent="0.3">
      <c r="A721" s="189"/>
      <c r="B721" s="189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</row>
    <row r="722" spans="1:26" ht="14.25" customHeight="1" x14ac:dyDescent="0.3">
      <c r="A722" s="189"/>
      <c r="B722" s="189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</row>
    <row r="723" spans="1:26" ht="14.25" customHeight="1" x14ac:dyDescent="0.3">
      <c r="A723" s="189"/>
      <c r="B723" s="189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</row>
    <row r="724" spans="1:26" ht="14.25" customHeight="1" x14ac:dyDescent="0.3">
      <c r="A724" s="189"/>
      <c r="B724" s="189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</row>
    <row r="725" spans="1:26" ht="14.25" customHeight="1" x14ac:dyDescent="0.3">
      <c r="A725" s="189"/>
      <c r="B725" s="189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</row>
    <row r="726" spans="1:26" ht="14.25" customHeight="1" x14ac:dyDescent="0.3">
      <c r="A726" s="189"/>
      <c r="B726" s="189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</row>
    <row r="727" spans="1:26" ht="14.25" customHeight="1" x14ac:dyDescent="0.3">
      <c r="A727" s="189"/>
      <c r="B727" s="189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</row>
    <row r="728" spans="1:26" ht="14.25" customHeight="1" x14ac:dyDescent="0.3">
      <c r="A728" s="189"/>
      <c r="B728" s="189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</row>
    <row r="729" spans="1:26" ht="14.25" customHeight="1" x14ac:dyDescent="0.3">
      <c r="A729" s="189"/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</row>
    <row r="730" spans="1:26" ht="14.25" customHeight="1" x14ac:dyDescent="0.3">
      <c r="A730" s="189"/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</row>
    <row r="731" spans="1:26" ht="14.25" customHeight="1" x14ac:dyDescent="0.3">
      <c r="A731" s="189"/>
      <c r="B731" s="189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</row>
    <row r="732" spans="1:26" ht="14.25" customHeight="1" x14ac:dyDescent="0.3">
      <c r="A732" s="189"/>
      <c r="B732" s="189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</row>
    <row r="733" spans="1:26" ht="14.25" customHeight="1" x14ac:dyDescent="0.3">
      <c r="A733" s="189"/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</row>
    <row r="734" spans="1:26" ht="14.25" customHeight="1" x14ac:dyDescent="0.3">
      <c r="A734" s="189"/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</row>
    <row r="735" spans="1:26" ht="14.25" customHeight="1" x14ac:dyDescent="0.3">
      <c r="A735" s="189"/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</row>
    <row r="736" spans="1:26" ht="14.25" customHeight="1" x14ac:dyDescent="0.3">
      <c r="A736" s="189"/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</row>
    <row r="737" spans="1:26" ht="14.25" customHeight="1" x14ac:dyDescent="0.3">
      <c r="A737" s="189"/>
      <c r="B737" s="189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</row>
    <row r="738" spans="1:26" ht="14.25" customHeight="1" x14ac:dyDescent="0.3">
      <c r="A738" s="189"/>
      <c r="B738" s="189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</row>
    <row r="739" spans="1:26" ht="14.25" customHeight="1" x14ac:dyDescent="0.3">
      <c r="A739" s="189"/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</row>
    <row r="740" spans="1:26" ht="14.25" customHeight="1" x14ac:dyDescent="0.3">
      <c r="A740" s="189"/>
      <c r="B740" s="189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</row>
    <row r="741" spans="1:26" ht="14.25" customHeight="1" x14ac:dyDescent="0.3">
      <c r="A741" s="189"/>
      <c r="B741" s="189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</row>
    <row r="742" spans="1:26" ht="14.25" customHeight="1" x14ac:dyDescent="0.3">
      <c r="A742" s="189"/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</row>
    <row r="743" spans="1:26" ht="14.25" customHeight="1" x14ac:dyDescent="0.3">
      <c r="A743" s="189"/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</row>
    <row r="744" spans="1:26" ht="14.25" customHeight="1" x14ac:dyDescent="0.3">
      <c r="A744" s="189"/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</row>
    <row r="745" spans="1:26" ht="14.25" customHeight="1" x14ac:dyDescent="0.3">
      <c r="A745" s="189"/>
      <c r="B745" s="189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</row>
    <row r="746" spans="1:26" ht="14.25" customHeight="1" x14ac:dyDescent="0.3">
      <c r="A746" s="189"/>
      <c r="B746" s="189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</row>
    <row r="747" spans="1:26" ht="14.25" customHeight="1" x14ac:dyDescent="0.3">
      <c r="A747" s="189"/>
      <c r="B747" s="189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</row>
    <row r="748" spans="1:26" ht="14.25" customHeight="1" x14ac:dyDescent="0.3">
      <c r="A748" s="189"/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</row>
    <row r="749" spans="1:26" ht="14.25" customHeight="1" x14ac:dyDescent="0.3">
      <c r="A749" s="189"/>
      <c r="B749" s="189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</row>
    <row r="750" spans="1:26" ht="14.25" customHeight="1" x14ac:dyDescent="0.3">
      <c r="A750" s="189"/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</row>
    <row r="751" spans="1:26" ht="14.25" customHeight="1" x14ac:dyDescent="0.3">
      <c r="A751" s="189"/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</row>
    <row r="752" spans="1:26" ht="14.25" customHeight="1" x14ac:dyDescent="0.3">
      <c r="A752" s="189"/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</row>
    <row r="753" spans="1:26" ht="14.25" customHeight="1" x14ac:dyDescent="0.3">
      <c r="A753" s="189"/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</row>
    <row r="754" spans="1:26" ht="14.25" customHeight="1" x14ac:dyDescent="0.3">
      <c r="A754" s="189"/>
      <c r="B754" s="189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</row>
    <row r="755" spans="1:26" ht="14.25" customHeight="1" x14ac:dyDescent="0.3">
      <c r="A755" s="189"/>
      <c r="B755" s="189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</row>
    <row r="756" spans="1:26" ht="14.25" customHeight="1" x14ac:dyDescent="0.3">
      <c r="A756" s="189"/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</row>
    <row r="757" spans="1:26" ht="14.25" customHeight="1" x14ac:dyDescent="0.3">
      <c r="A757" s="189"/>
      <c r="B757" s="189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</row>
    <row r="758" spans="1:26" ht="14.25" customHeight="1" x14ac:dyDescent="0.3">
      <c r="A758" s="189"/>
      <c r="B758" s="189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</row>
    <row r="759" spans="1:26" ht="14.25" customHeight="1" x14ac:dyDescent="0.3">
      <c r="A759" s="189"/>
      <c r="B759" s="189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</row>
    <row r="760" spans="1:26" ht="14.25" customHeight="1" x14ac:dyDescent="0.3">
      <c r="A760" s="189"/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</row>
    <row r="761" spans="1:26" ht="14.25" customHeight="1" x14ac:dyDescent="0.3">
      <c r="A761" s="189"/>
      <c r="B761" s="189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</row>
    <row r="762" spans="1:26" ht="14.25" customHeight="1" x14ac:dyDescent="0.3">
      <c r="A762" s="189"/>
      <c r="B762" s="189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</row>
    <row r="763" spans="1:26" ht="14.25" customHeight="1" x14ac:dyDescent="0.3">
      <c r="A763" s="189"/>
      <c r="B763" s="189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</row>
    <row r="764" spans="1:26" ht="14.25" customHeight="1" x14ac:dyDescent="0.3">
      <c r="A764" s="189"/>
      <c r="B764" s="189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</row>
    <row r="765" spans="1:26" ht="14.25" customHeight="1" x14ac:dyDescent="0.3">
      <c r="A765" s="189"/>
      <c r="B765" s="189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</row>
    <row r="766" spans="1:26" ht="14.25" customHeight="1" x14ac:dyDescent="0.3">
      <c r="A766" s="189"/>
      <c r="B766" s="189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</row>
    <row r="767" spans="1:26" ht="14.25" customHeight="1" x14ac:dyDescent="0.3">
      <c r="A767" s="189"/>
      <c r="B767" s="189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</row>
    <row r="768" spans="1:26" ht="14.25" customHeight="1" x14ac:dyDescent="0.3">
      <c r="A768" s="189"/>
      <c r="B768" s="189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</row>
    <row r="769" spans="1:26" ht="14.25" customHeight="1" x14ac:dyDescent="0.3">
      <c r="A769" s="189"/>
      <c r="B769" s="189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</row>
    <row r="770" spans="1:26" ht="14.25" customHeight="1" x14ac:dyDescent="0.3">
      <c r="A770" s="189"/>
      <c r="B770" s="189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</row>
    <row r="771" spans="1:26" ht="14.25" customHeight="1" x14ac:dyDescent="0.3">
      <c r="A771" s="189"/>
      <c r="B771" s="189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</row>
    <row r="772" spans="1:26" ht="14.25" customHeight="1" x14ac:dyDescent="0.3">
      <c r="A772" s="189"/>
      <c r="B772" s="189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</row>
    <row r="773" spans="1:26" ht="14.25" customHeight="1" x14ac:dyDescent="0.3">
      <c r="A773" s="189"/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</row>
    <row r="774" spans="1:26" ht="14.25" customHeight="1" x14ac:dyDescent="0.3">
      <c r="A774" s="189"/>
      <c r="B774" s="189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</row>
    <row r="775" spans="1:26" ht="14.25" customHeight="1" x14ac:dyDescent="0.3">
      <c r="A775" s="189"/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</row>
    <row r="776" spans="1:26" ht="14.25" customHeight="1" x14ac:dyDescent="0.3">
      <c r="A776" s="189"/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</row>
    <row r="777" spans="1:26" ht="14.25" customHeight="1" x14ac:dyDescent="0.3">
      <c r="A777" s="189"/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</row>
    <row r="778" spans="1:26" ht="14.25" customHeight="1" x14ac:dyDescent="0.3">
      <c r="A778" s="189"/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</row>
    <row r="779" spans="1:26" ht="14.25" customHeight="1" x14ac:dyDescent="0.3">
      <c r="A779" s="189"/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</row>
    <row r="780" spans="1:26" ht="14.25" customHeight="1" x14ac:dyDescent="0.3">
      <c r="A780" s="189"/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</row>
    <row r="781" spans="1:26" ht="14.25" customHeight="1" x14ac:dyDescent="0.3">
      <c r="A781" s="189"/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</row>
    <row r="782" spans="1:26" ht="14.25" customHeight="1" x14ac:dyDescent="0.3">
      <c r="A782" s="189"/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</row>
    <row r="783" spans="1:26" ht="14.25" customHeight="1" x14ac:dyDescent="0.3">
      <c r="A783" s="189"/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</row>
    <row r="784" spans="1:26" ht="14.25" customHeight="1" x14ac:dyDescent="0.3">
      <c r="A784" s="189"/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</row>
    <row r="785" spans="1:26" ht="14.25" customHeight="1" x14ac:dyDescent="0.3">
      <c r="A785" s="189"/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</row>
    <row r="786" spans="1:26" ht="14.25" customHeight="1" x14ac:dyDescent="0.3">
      <c r="A786" s="189"/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</row>
    <row r="787" spans="1:26" ht="14.25" customHeight="1" x14ac:dyDescent="0.3">
      <c r="A787" s="189"/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</row>
    <row r="788" spans="1:26" ht="14.25" customHeight="1" x14ac:dyDescent="0.3">
      <c r="A788" s="189"/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</row>
    <row r="789" spans="1:26" ht="14.25" customHeight="1" x14ac:dyDescent="0.3">
      <c r="A789" s="189"/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</row>
    <row r="790" spans="1:26" ht="14.25" customHeight="1" x14ac:dyDescent="0.3">
      <c r="A790" s="189"/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</row>
    <row r="791" spans="1:26" ht="14.25" customHeight="1" x14ac:dyDescent="0.3">
      <c r="A791" s="189"/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</row>
    <row r="792" spans="1:26" ht="14.25" customHeight="1" x14ac:dyDescent="0.3">
      <c r="A792" s="189"/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</row>
    <row r="793" spans="1:26" ht="14.25" customHeight="1" x14ac:dyDescent="0.3">
      <c r="A793" s="189"/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</row>
    <row r="794" spans="1:26" ht="14.25" customHeight="1" x14ac:dyDescent="0.3">
      <c r="A794" s="189"/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</row>
    <row r="795" spans="1:26" ht="14.25" customHeight="1" x14ac:dyDescent="0.3">
      <c r="A795" s="189"/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</row>
    <row r="796" spans="1:26" ht="14.25" customHeight="1" x14ac:dyDescent="0.3">
      <c r="A796" s="189"/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</row>
    <row r="797" spans="1:26" ht="14.25" customHeight="1" x14ac:dyDescent="0.3">
      <c r="A797" s="189"/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</row>
    <row r="798" spans="1:26" ht="14.25" customHeight="1" x14ac:dyDescent="0.3">
      <c r="A798" s="189"/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</row>
    <row r="799" spans="1:26" ht="14.25" customHeight="1" x14ac:dyDescent="0.3">
      <c r="A799" s="189"/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</row>
    <row r="800" spans="1:26" ht="14.25" customHeight="1" x14ac:dyDescent="0.3">
      <c r="A800" s="189"/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</row>
    <row r="801" spans="1:26" ht="14.25" customHeight="1" x14ac:dyDescent="0.3">
      <c r="A801" s="189"/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</row>
    <row r="802" spans="1:26" ht="14.25" customHeight="1" x14ac:dyDescent="0.3">
      <c r="A802" s="189"/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</row>
    <row r="803" spans="1:26" ht="14.25" customHeight="1" x14ac:dyDescent="0.3">
      <c r="A803" s="189"/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</row>
    <row r="804" spans="1:26" ht="14.25" customHeight="1" x14ac:dyDescent="0.3">
      <c r="A804" s="189"/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</row>
    <row r="805" spans="1:26" ht="14.25" customHeight="1" x14ac:dyDescent="0.3">
      <c r="A805" s="189"/>
      <c r="B805" s="189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</row>
    <row r="806" spans="1:26" ht="14.25" customHeight="1" x14ac:dyDescent="0.3">
      <c r="A806" s="189"/>
      <c r="B806" s="189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</row>
    <row r="807" spans="1:26" ht="14.25" customHeight="1" x14ac:dyDescent="0.3">
      <c r="A807" s="189"/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</row>
    <row r="808" spans="1:26" ht="14.25" customHeight="1" x14ac:dyDescent="0.3">
      <c r="A808" s="189"/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</row>
    <row r="809" spans="1:26" ht="14.25" customHeight="1" x14ac:dyDescent="0.3">
      <c r="A809" s="189"/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</row>
    <row r="810" spans="1:26" ht="14.25" customHeight="1" x14ac:dyDescent="0.3">
      <c r="A810" s="189"/>
      <c r="B810" s="189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</row>
    <row r="811" spans="1:26" ht="14.25" customHeight="1" x14ac:dyDescent="0.3">
      <c r="A811" s="189"/>
      <c r="B811" s="189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</row>
    <row r="812" spans="1:26" ht="14.25" customHeight="1" x14ac:dyDescent="0.3">
      <c r="A812" s="189"/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</row>
    <row r="813" spans="1:26" ht="14.25" customHeight="1" x14ac:dyDescent="0.3">
      <c r="A813" s="189"/>
      <c r="B813" s="189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</row>
    <row r="814" spans="1:26" ht="14.25" customHeight="1" x14ac:dyDescent="0.3">
      <c r="A814" s="189"/>
      <c r="B814" s="189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</row>
    <row r="815" spans="1:26" ht="14.25" customHeight="1" x14ac:dyDescent="0.3">
      <c r="A815" s="189"/>
      <c r="B815" s="189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</row>
    <row r="816" spans="1:26" ht="14.25" customHeight="1" x14ac:dyDescent="0.3">
      <c r="A816" s="189"/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</row>
    <row r="817" spans="1:26" ht="14.25" customHeight="1" x14ac:dyDescent="0.3">
      <c r="A817" s="189"/>
      <c r="B817" s="189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</row>
    <row r="818" spans="1:26" ht="14.25" customHeight="1" x14ac:dyDescent="0.3">
      <c r="A818" s="189"/>
      <c r="B818" s="189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</row>
    <row r="819" spans="1:26" ht="14.25" customHeight="1" x14ac:dyDescent="0.3">
      <c r="A819" s="189"/>
      <c r="B819" s="189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</row>
    <row r="820" spans="1:26" ht="14.25" customHeight="1" x14ac:dyDescent="0.3">
      <c r="A820" s="189"/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</row>
    <row r="821" spans="1:26" ht="14.25" customHeight="1" x14ac:dyDescent="0.3">
      <c r="A821" s="189"/>
      <c r="B821" s="189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</row>
    <row r="822" spans="1:26" ht="14.25" customHeight="1" x14ac:dyDescent="0.3">
      <c r="A822" s="189"/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</row>
    <row r="823" spans="1:26" ht="14.25" customHeight="1" x14ac:dyDescent="0.3">
      <c r="A823" s="189"/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</row>
    <row r="824" spans="1:26" ht="14.25" customHeight="1" x14ac:dyDescent="0.3">
      <c r="A824" s="189"/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</row>
    <row r="825" spans="1:26" ht="14.25" customHeight="1" x14ac:dyDescent="0.3">
      <c r="A825" s="189"/>
      <c r="B825" s="189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</row>
    <row r="826" spans="1:26" ht="14.25" customHeight="1" x14ac:dyDescent="0.3">
      <c r="A826" s="189"/>
      <c r="B826" s="189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</row>
    <row r="827" spans="1:26" ht="14.25" customHeight="1" x14ac:dyDescent="0.3">
      <c r="A827" s="189"/>
      <c r="B827" s="189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</row>
    <row r="828" spans="1:26" ht="14.25" customHeight="1" x14ac:dyDescent="0.3">
      <c r="A828" s="189"/>
      <c r="B828" s="189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</row>
    <row r="829" spans="1:26" ht="14.25" customHeight="1" x14ac:dyDescent="0.3">
      <c r="A829" s="189"/>
      <c r="B829" s="189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</row>
    <row r="830" spans="1:26" ht="14.25" customHeight="1" x14ac:dyDescent="0.3">
      <c r="A830" s="189"/>
      <c r="B830" s="189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</row>
    <row r="831" spans="1:26" ht="14.25" customHeight="1" x14ac:dyDescent="0.3">
      <c r="A831" s="189"/>
      <c r="B831" s="189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</row>
    <row r="832" spans="1:26" ht="14.25" customHeight="1" x14ac:dyDescent="0.3">
      <c r="A832" s="189"/>
      <c r="B832" s="189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</row>
    <row r="833" spans="1:26" ht="14.25" customHeight="1" x14ac:dyDescent="0.3">
      <c r="A833" s="189"/>
      <c r="B833" s="189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</row>
    <row r="834" spans="1:26" ht="14.25" customHeight="1" x14ac:dyDescent="0.3">
      <c r="A834" s="189"/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</row>
    <row r="835" spans="1:26" ht="14.25" customHeight="1" x14ac:dyDescent="0.3">
      <c r="A835" s="189"/>
      <c r="B835" s="189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</row>
    <row r="836" spans="1:26" ht="14.25" customHeight="1" x14ac:dyDescent="0.3">
      <c r="A836" s="189"/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</row>
    <row r="837" spans="1:26" ht="14.25" customHeight="1" x14ac:dyDescent="0.3">
      <c r="A837" s="189"/>
      <c r="B837" s="189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</row>
    <row r="838" spans="1:26" ht="14.25" customHeight="1" x14ac:dyDescent="0.3">
      <c r="A838" s="189"/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</row>
    <row r="839" spans="1:26" ht="14.25" customHeight="1" x14ac:dyDescent="0.3">
      <c r="A839" s="189"/>
      <c r="B839" s="189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</row>
    <row r="840" spans="1:26" ht="14.25" customHeight="1" x14ac:dyDescent="0.3">
      <c r="A840" s="189"/>
      <c r="B840" s="189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</row>
    <row r="841" spans="1:26" ht="14.25" customHeight="1" x14ac:dyDescent="0.3">
      <c r="A841" s="189"/>
      <c r="B841" s="189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</row>
    <row r="842" spans="1:26" ht="14.25" customHeight="1" x14ac:dyDescent="0.3">
      <c r="A842" s="189"/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</row>
    <row r="843" spans="1:26" ht="14.25" customHeight="1" x14ac:dyDescent="0.3">
      <c r="A843" s="189"/>
      <c r="B843" s="189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</row>
    <row r="844" spans="1:26" ht="14.25" customHeight="1" x14ac:dyDescent="0.3">
      <c r="A844" s="189"/>
      <c r="B844" s="189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</row>
    <row r="845" spans="1:26" ht="14.25" customHeight="1" x14ac:dyDescent="0.3">
      <c r="A845" s="189"/>
      <c r="B845" s="189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</row>
    <row r="846" spans="1:26" ht="14.25" customHeight="1" x14ac:dyDescent="0.3">
      <c r="A846" s="189"/>
      <c r="B846" s="189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</row>
    <row r="847" spans="1:26" ht="14.25" customHeight="1" x14ac:dyDescent="0.3">
      <c r="A847" s="189"/>
      <c r="B847" s="189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</row>
    <row r="848" spans="1:26" ht="14.25" customHeight="1" x14ac:dyDescent="0.3">
      <c r="A848" s="189"/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</row>
    <row r="849" spans="1:26" ht="14.25" customHeight="1" x14ac:dyDescent="0.3">
      <c r="A849" s="189"/>
      <c r="B849" s="189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</row>
    <row r="850" spans="1:26" ht="14.25" customHeight="1" x14ac:dyDescent="0.3">
      <c r="A850" s="189"/>
      <c r="B850" s="189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</row>
    <row r="851" spans="1:26" ht="14.25" customHeight="1" x14ac:dyDescent="0.3">
      <c r="A851" s="189"/>
      <c r="B851" s="189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</row>
    <row r="852" spans="1:26" ht="14.25" customHeight="1" x14ac:dyDescent="0.3">
      <c r="A852" s="189"/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</row>
    <row r="853" spans="1:26" ht="14.25" customHeight="1" x14ac:dyDescent="0.3">
      <c r="A853" s="189"/>
      <c r="B853" s="189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</row>
    <row r="854" spans="1:26" ht="14.25" customHeight="1" x14ac:dyDescent="0.3">
      <c r="A854" s="189"/>
      <c r="B854" s="189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</row>
    <row r="855" spans="1:26" ht="14.25" customHeight="1" x14ac:dyDescent="0.3">
      <c r="A855" s="189"/>
      <c r="B855" s="189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</row>
    <row r="856" spans="1:26" ht="14.25" customHeight="1" x14ac:dyDescent="0.3">
      <c r="A856" s="189"/>
      <c r="B856" s="189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</row>
    <row r="857" spans="1:26" ht="14.25" customHeight="1" x14ac:dyDescent="0.3">
      <c r="A857" s="189"/>
      <c r="B857" s="189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</row>
    <row r="858" spans="1:26" ht="14.25" customHeight="1" x14ac:dyDescent="0.3">
      <c r="A858" s="189"/>
      <c r="B858" s="189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</row>
    <row r="859" spans="1:26" ht="14.25" customHeight="1" x14ac:dyDescent="0.3">
      <c r="A859" s="189"/>
      <c r="B859" s="189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</row>
    <row r="860" spans="1:26" ht="14.25" customHeight="1" x14ac:dyDescent="0.3">
      <c r="A860" s="189"/>
      <c r="B860" s="189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</row>
    <row r="861" spans="1:26" ht="14.25" customHeight="1" x14ac:dyDescent="0.3">
      <c r="A861" s="189"/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</row>
    <row r="862" spans="1:26" ht="14.25" customHeight="1" x14ac:dyDescent="0.3">
      <c r="A862" s="189"/>
      <c r="B862" s="189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</row>
    <row r="863" spans="1:26" ht="14.25" customHeight="1" x14ac:dyDescent="0.3">
      <c r="A863" s="189"/>
      <c r="B863" s="189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</row>
    <row r="864" spans="1:26" ht="14.25" customHeight="1" x14ac:dyDescent="0.3">
      <c r="A864" s="189"/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  <c r="Z864" s="189"/>
    </row>
    <row r="865" spans="1:26" ht="14.25" customHeight="1" x14ac:dyDescent="0.3">
      <c r="A865" s="189"/>
      <c r="B865" s="189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</row>
    <row r="866" spans="1:26" ht="14.25" customHeight="1" x14ac:dyDescent="0.3">
      <c r="A866" s="189"/>
      <c r="B866" s="189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</row>
    <row r="867" spans="1:26" ht="14.25" customHeight="1" x14ac:dyDescent="0.3">
      <c r="A867" s="189"/>
      <c r="B867" s="189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</row>
    <row r="868" spans="1:26" ht="14.25" customHeight="1" x14ac:dyDescent="0.3">
      <c r="A868" s="189"/>
      <c r="B868" s="189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</row>
    <row r="869" spans="1:26" ht="14.25" customHeight="1" x14ac:dyDescent="0.3">
      <c r="A869" s="189"/>
      <c r="B869" s="189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</row>
    <row r="870" spans="1:26" ht="14.25" customHeight="1" x14ac:dyDescent="0.3">
      <c r="A870" s="189"/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</row>
    <row r="871" spans="1:26" ht="14.25" customHeight="1" x14ac:dyDescent="0.3">
      <c r="A871" s="189"/>
      <c r="B871" s="189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</row>
    <row r="872" spans="1:26" ht="14.25" customHeight="1" x14ac:dyDescent="0.3">
      <c r="A872" s="189"/>
      <c r="B872" s="189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</row>
    <row r="873" spans="1:26" ht="14.25" customHeight="1" x14ac:dyDescent="0.3">
      <c r="A873" s="189"/>
      <c r="B873" s="189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</row>
    <row r="874" spans="1:26" ht="14.25" customHeight="1" x14ac:dyDescent="0.3">
      <c r="A874" s="189"/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</row>
    <row r="875" spans="1:26" ht="14.25" customHeight="1" x14ac:dyDescent="0.3">
      <c r="A875" s="189"/>
      <c r="B875" s="189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</row>
    <row r="876" spans="1:26" ht="14.25" customHeight="1" x14ac:dyDescent="0.3">
      <c r="A876" s="189"/>
      <c r="B876" s="189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</row>
    <row r="877" spans="1:26" ht="14.25" customHeight="1" x14ac:dyDescent="0.3">
      <c r="A877" s="189"/>
      <c r="B877" s="189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</row>
    <row r="878" spans="1:26" ht="14.25" customHeight="1" x14ac:dyDescent="0.3">
      <c r="A878" s="189"/>
      <c r="B878" s="189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</row>
    <row r="879" spans="1:26" ht="14.25" customHeight="1" x14ac:dyDescent="0.3">
      <c r="A879" s="189"/>
      <c r="B879" s="189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</row>
    <row r="880" spans="1:26" ht="14.25" customHeight="1" x14ac:dyDescent="0.3">
      <c r="A880" s="189"/>
      <c r="B880" s="189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</row>
    <row r="881" spans="1:26" ht="14.25" customHeight="1" x14ac:dyDescent="0.3">
      <c r="A881" s="189"/>
      <c r="B881" s="189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</row>
    <row r="882" spans="1:26" ht="14.25" customHeight="1" x14ac:dyDescent="0.3">
      <c r="A882" s="189"/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</row>
    <row r="883" spans="1:26" ht="14.25" customHeight="1" x14ac:dyDescent="0.3">
      <c r="A883" s="189"/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</row>
    <row r="884" spans="1:26" ht="14.25" customHeight="1" x14ac:dyDescent="0.3">
      <c r="A884" s="189"/>
      <c r="B884" s="189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</row>
    <row r="885" spans="1:26" ht="14.25" customHeight="1" x14ac:dyDescent="0.3">
      <c r="A885" s="189"/>
      <c r="B885" s="189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</row>
    <row r="886" spans="1:26" ht="14.25" customHeight="1" x14ac:dyDescent="0.3">
      <c r="A886" s="189"/>
      <c r="B886" s="189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</row>
    <row r="887" spans="1:26" ht="14.25" customHeight="1" x14ac:dyDescent="0.3">
      <c r="A887" s="189"/>
      <c r="B887" s="189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</row>
    <row r="888" spans="1:26" ht="14.25" customHeight="1" x14ac:dyDescent="0.3">
      <c r="A888" s="189"/>
      <c r="B888" s="189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</row>
    <row r="889" spans="1:26" ht="14.25" customHeight="1" x14ac:dyDescent="0.3">
      <c r="A889" s="189"/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</row>
    <row r="890" spans="1:26" ht="14.25" customHeight="1" x14ac:dyDescent="0.3">
      <c r="A890" s="189"/>
      <c r="B890" s="189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</row>
    <row r="891" spans="1:26" ht="14.25" customHeight="1" x14ac:dyDescent="0.3">
      <c r="A891" s="189"/>
      <c r="B891" s="189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</row>
    <row r="892" spans="1:26" ht="14.25" customHeight="1" x14ac:dyDescent="0.3">
      <c r="A892" s="189"/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</row>
    <row r="893" spans="1:26" ht="14.25" customHeight="1" x14ac:dyDescent="0.3">
      <c r="A893" s="189"/>
      <c r="B893" s="189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</row>
    <row r="894" spans="1:26" ht="14.25" customHeight="1" x14ac:dyDescent="0.3">
      <c r="A894" s="189"/>
      <c r="B894" s="189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</row>
    <row r="895" spans="1:26" ht="14.25" customHeight="1" x14ac:dyDescent="0.3">
      <c r="A895" s="189"/>
      <c r="B895" s="189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</row>
    <row r="896" spans="1:26" ht="14.25" customHeight="1" x14ac:dyDescent="0.3">
      <c r="A896" s="189"/>
      <c r="B896" s="189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</row>
    <row r="897" spans="1:26" ht="14.25" customHeight="1" x14ac:dyDescent="0.3">
      <c r="A897" s="189"/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</row>
    <row r="898" spans="1:26" ht="14.25" customHeight="1" x14ac:dyDescent="0.3">
      <c r="A898" s="189"/>
      <c r="B898" s="189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</row>
    <row r="899" spans="1:26" ht="14.25" customHeight="1" x14ac:dyDescent="0.3">
      <c r="A899" s="189"/>
      <c r="B899" s="189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</row>
    <row r="900" spans="1:26" ht="14.25" customHeight="1" x14ac:dyDescent="0.3">
      <c r="A900" s="189"/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</row>
    <row r="901" spans="1:26" ht="14.25" customHeight="1" x14ac:dyDescent="0.3">
      <c r="A901" s="189"/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</row>
    <row r="902" spans="1:26" ht="14.25" customHeight="1" x14ac:dyDescent="0.3">
      <c r="A902" s="189"/>
      <c r="B902" s="189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</row>
    <row r="903" spans="1:26" ht="14.25" customHeight="1" x14ac:dyDescent="0.3">
      <c r="A903" s="189"/>
      <c r="B903" s="189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</row>
    <row r="904" spans="1:26" ht="14.25" customHeight="1" x14ac:dyDescent="0.3">
      <c r="A904" s="189"/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</row>
    <row r="905" spans="1:26" ht="14.25" customHeight="1" x14ac:dyDescent="0.3">
      <c r="A905" s="189"/>
      <c r="B905" s="189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</row>
    <row r="906" spans="1:26" ht="14.25" customHeight="1" x14ac:dyDescent="0.3">
      <c r="A906" s="189"/>
      <c r="B906" s="189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  <c r="Z906" s="189"/>
    </row>
    <row r="907" spans="1:26" ht="14.25" customHeight="1" x14ac:dyDescent="0.3">
      <c r="A907" s="189"/>
      <c r="B907" s="189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</row>
    <row r="908" spans="1:26" ht="14.25" customHeight="1" x14ac:dyDescent="0.3">
      <c r="A908" s="189"/>
      <c r="B908" s="189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</row>
    <row r="909" spans="1:26" ht="14.25" customHeight="1" x14ac:dyDescent="0.3">
      <c r="A909" s="189"/>
      <c r="B909" s="189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</row>
    <row r="910" spans="1:26" ht="14.25" customHeight="1" x14ac:dyDescent="0.3">
      <c r="A910" s="189"/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</row>
    <row r="911" spans="1:26" ht="14.25" customHeight="1" x14ac:dyDescent="0.3">
      <c r="A911" s="189"/>
      <c r="B911" s="189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</row>
    <row r="912" spans="1:26" ht="14.25" customHeight="1" x14ac:dyDescent="0.3">
      <c r="A912" s="189"/>
      <c r="B912" s="189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</row>
    <row r="913" spans="1:26" ht="14.25" customHeight="1" x14ac:dyDescent="0.3">
      <c r="A913" s="189"/>
      <c r="B913" s="189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</row>
    <row r="914" spans="1:26" ht="14.25" customHeight="1" x14ac:dyDescent="0.3">
      <c r="A914" s="189"/>
      <c r="B914" s="189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</row>
    <row r="915" spans="1:26" ht="14.25" customHeight="1" x14ac:dyDescent="0.3">
      <c r="A915" s="189"/>
      <c r="B915" s="189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</row>
    <row r="916" spans="1:26" ht="14.25" customHeight="1" x14ac:dyDescent="0.3">
      <c r="A916" s="189"/>
      <c r="B916" s="189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</row>
    <row r="917" spans="1:26" ht="14.25" customHeight="1" x14ac:dyDescent="0.3">
      <c r="A917" s="189"/>
      <c r="B917" s="189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</row>
    <row r="918" spans="1:26" ht="14.25" customHeight="1" x14ac:dyDescent="0.3">
      <c r="A918" s="189"/>
      <c r="B918" s="189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</row>
    <row r="919" spans="1:26" ht="14.25" customHeight="1" x14ac:dyDescent="0.3">
      <c r="A919" s="189"/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</row>
    <row r="920" spans="1:26" ht="14.25" customHeight="1" x14ac:dyDescent="0.3">
      <c r="A920" s="189"/>
      <c r="B920" s="189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</row>
    <row r="921" spans="1:26" ht="14.25" customHeight="1" x14ac:dyDescent="0.3">
      <c r="A921" s="189"/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</row>
    <row r="922" spans="1:26" ht="14.25" customHeight="1" x14ac:dyDescent="0.3">
      <c r="A922" s="189"/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</row>
    <row r="923" spans="1:26" ht="14.25" customHeight="1" x14ac:dyDescent="0.3">
      <c r="A923" s="189"/>
      <c r="B923" s="189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</row>
    <row r="924" spans="1:26" ht="14.25" customHeight="1" x14ac:dyDescent="0.3">
      <c r="A924" s="189"/>
      <c r="B924" s="189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</row>
    <row r="925" spans="1:26" ht="14.25" customHeight="1" x14ac:dyDescent="0.3">
      <c r="A925" s="189"/>
      <c r="B925" s="189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</row>
    <row r="926" spans="1:26" ht="14.25" customHeight="1" x14ac:dyDescent="0.3">
      <c r="A926" s="189"/>
      <c r="B926" s="189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</row>
    <row r="927" spans="1:26" ht="14.25" customHeight="1" x14ac:dyDescent="0.3">
      <c r="A927" s="189"/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</row>
    <row r="928" spans="1:26" ht="14.25" customHeight="1" x14ac:dyDescent="0.3">
      <c r="A928" s="189"/>
      <c r="B928" s="189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</row>
    <row r="929" spans="1:26" ht="14.25" customHeight="1" x14ac:dyDescent="0.3">
      <c r="A929" s="189"/>
      <c r="B929" s="189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</row>
    <row r="930" spans="1:26" ht="14.25" customHeight="1" x14ac:dyDescent="0.3">
      <c r="A930" s="189"/>
      <c r="B930" s="189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</row>
    <row r="931" spans="1:26" ht="14.25" customHeight="1" x14ac:dyDescent="0.3">
      <c r="A931" s="189"/>
      <c r="B931" s="189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</row>
    <row r="932" spans="1:26" ht="14.25" customHeight="1" x14ac:dyDescent="0.3">
      <c r="A932" s="189"/>
      <c r="B932" s="189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</row>
    <row r="933" spans="1:26" ht="14.25" customHeight="1" x14ac:dyDescent="0.3">
      <c r="A933" s="189"/>
      <c r="B933" s="189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</row>
    <row r="934" spans="1:26" ht="14.25" customHeight="1" x14ac:dyDescent="0.3">
      <c r="A934" s="189"/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</row>
    <row r="935" spans="1:26" ht="14.25" customHeight="1" x14ac:dyDescent="0.3">
      <c r="A935" s="189"/>
      <c r="B935" s="189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</row>
    <row r="936" spans="1:26" ht="14.25" customHeight="1" x14ac:dyDescent="0.3">
      <c r="A936" s="189"/>
      <c r="B936" s="189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</row>
    <row r="937" spans="1:26" ht="14.25" customHeight="1" x14ac:dyDescent="0.3">
      <c r="A937" s="189"/>
      <c r="B937" s="189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</row>
    <row r="938" spans="1:26" ht="14.25" customHeight="1" x14ac:dyDescent="0.3">
      <c r="A938" s="189"/>
      <c r="B938" s="189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</row>
    <row r="939" spans="1:26" ht="14.25" customHeight="1" x14ac:dyDescent="0.3">
      <c r="A939" s="189"/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</row>
    <row r="940" spans="1:26" ht="14.25" customHeight="1" x14ac:dyDescent="0.3">
      <c r="A940" s="189"/>
      <c r="B940" s="189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</row>
    <row r="941" spans="1:26" ht="14.25" customHeight="1" x14ac:dyDescent="0.3">
      <c r="A941" s="189"/>
      <c r="B941" s="189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</row>
    <row r="942" spans="1:26" ht="14.25" customHeight="1" x14ac:dyDescent="0.3">
      <c r="A942" s="189"/>
      <c r="B942" s="189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</row>
    <row r="943" spans="1:26" ht="14.25" customHeight="1" x14ac:dyDescent="0.3">
      <c r="A943" s="189"/>
      <c r="B943" s="189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</row>
    <row r="944" spans="1:26" ht="14.25" customHeight="1" x14ac:dyDescent="0.3">
      <c r="A944" s="189"/>
      <c r="B944" s="189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</row>
    <row r="945" spans="1:26" ht="14.25" customHeight="1" x14ac:dyDescent="0.3">
      <c r="A945" s="189"/>
      <c r="B945" s="189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</row>
    <row r="946" spans="1:26" ht="14.25" customHeight="1" x14ac:dyDescent="0.3">
      <c r="A946" s="189"/>
      <c r="B946" s="189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</row>
    <row r="947" spans="1:26" ht="14.25" customHeight="1" x14ac:dyDescent="0.3">
      <c r="A947" s="189"/>
      <c r="B947" s="189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</row>
    <row r="948" spans="1:26" ht="14.25" customHeight="1" x14ac:dyDescent="0.3">
      <c r="A948" s="189"/>
      <c r="B948" s="189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</row>
    <row r="949" spans="1:26" ht="14.25" customHeight="1" x14ac:dyDescent="0.3">
      <c r="A949" s="189"/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</row>
    <row r="950" spans="1:26" ht="14.25" customHeight="1" x14ac:dyDescent="0.3">
      <c r="A950" s="189"/>
      <c r="B950" s="189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</row>
    <row r="951" spans="1:26" ht="14.25" customHeight="1" x14ac:dyDescent="0.3">
      <c r="A951" s="189"/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</row>
    <row r="952" spans="1:26" ht="14.25" customHeight="1" x14ac:dyDescent="0.3">
      <c r="A952" s="189"/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</row>
    <row r="953" spans="1:26" ht="14.25" customHeight="1" x14ac:dyDescent="0.3">
      <c r="A953" s="189"/>
      <c r="B953" s="189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</row>
    <row r="954" spans="1:26" ht="14.25" customHeight="1" x14ac:dyDescent="0.3">
      <c r="A954" s="189"/>
      <c r="B954" s="189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</row>
    <row r="955" spans="1:26" ht="14.25" customHeight="1" x14ac:dyDescent="0.3">
      <c r="A955" s="189"/>
      <c r="B955" s="189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</row>
    <row r="956" spans="1:26" ht="14.25" customHeight="1" x14ac:dyDescent="0.3">
      <c r="A956" s="189"/>
      <c r="B956" s="189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</row>
    <row r="957" spans="1:26" ht="14.25" customHeight="1" x14ac:dyDescent="0.3">
      <c r="A957" s="189"/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</row>
    <row r="958" spans="1:26" ht="14.25" customHeight="1" x14ac:dyDescent="0.3">
      <c r="A958" s="189"/>
      <c r="B958" s="189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</row>
    <row r="959" spans="1:26" ht="14.25" customHeight="1" x14ac:dyDescent="0.3">
      <c r="A959" s="189"/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</row>
    <row r="960" spans="1:26" ht="14.25" customHeight="1" x14ac:dyDescent="0.3">
      <c r="A960" s="189"/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</row>
    <row r="961" spans="1:26" ht="14.25" customHeight="1" x14ac:dyDescent="0.3">
      <c r="A961" s="189"/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</row>
    <row r="962" spans="1:26" ht="14.25" customHeight="1" x14ac:dyDescent="0.3">
      <c r="A962" s="189"/>
      <c r="B962" s="189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</row>
    <row r="963" spans="1:26" ht="14.25" customHeight="1" x14ac:dyDescent="0.3">
      <c r="A963" s="189"/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</row>
    <row r="964" spans="1:26" ht="14.25" customHeight="1" x14ac:dyDescent="0.3">
      <c r="A964" s="189"/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</row>
    <row r="965" spans="1:26" ht="14.25" customHeight="1" x14ac:dyDescent="0.3">
      <c r="A965" s="189"/>
      <c r="B965" s="189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</row>
    <row r="966" spans="1:26" ht="14.25" customHeight="1" x14ac:dyDescent="0.3">
      <c r="A966" s="189"/>
      <c r="B966" s="189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</row>
    <row r="967" spans="1:26" ht="14.25" customHeight="1" x14ac:dyDescent="0.3">
      <c r="A967" s="189"/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</row>
    <row r="968" spans="1:26" ht="14.25" customHeight="1" x14ac:dyDescent="0.3">
      <c r="A968" s="189"/>
      <c r="B968" s="189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</row>
    <row r="969" spans="1:26" ht="14.25" customHeight="1" x14ac:dyDescent="0.3">
      <c r="A969" s="189"/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</row>
    <row r="970" spans="1:26" ht="14.25" customHeight="1" x14ac:dyDescent="0.3">
      <c r="A970" s="189"/>
      <c r="B970" s="189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</row>
    <row r="971" spans="1:26" ht="14.25" customHeight="1" x14ac:dyDescent="0.3">
      <c r="A971" s="189"/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</row>
    <row r="972" spans="1:26" ht="14.25" customHeight="1" x14ac:dyDescent="0.3">
      <c r="A972" s="189"/>
      <c r="B972" s="189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</row>
    <row r="973" spans="1:26" ht="14.25" customHeight="1" x14ac:dyDescent="0.3">
      <c r="A973" s="189"/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</row>
    <row r="974" spans="1:26" ht="14.25" customHeight="1" x14ac:dyDescent="0.3">
      <c r="A974" s="189"/>
      <c r="B974" s="189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</row>
    <row r="975" spans="1:26" ht="14.25" customHeight="1" x14ac:dyDescent="0.3">
      <c r="A975" s="189"/>
      <c r="B975" s="189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</row>
    <row r="976" spans="1:26" ht="14.25" customHeight="1" x14ac:dyDescent="0.3">
      <c r="A976" s="189"/>
      <c r="B976" s="189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</row>
    <row r="977" spans="1:26" ht="14.25" customHeight="1" x14ac:dyDescent="0.3">
      <c r="A977" s="189"/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</row>
    <row r="978" spans="1:26" ht="14.25" customHeight="1" x14ac:dyDescent="0.3">
      <c r="A978" s="189"/>
      <c r="B978" s="189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</row>
    <row r="979" spans="1:26" ht="14.25" customHeight="1" x14ac:dyDescent="0.3">
      <c r="A979" s="189"/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  <c r="Z979" s="189"/>
    </row>
    <row r="980" spans="1:26" ht="14.25" customHeight="1" x14ac:dyDescent="0.3">
      <c r="A980" s="189"/>
      <c r="B980" s="189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</row>
    <row r="981" spans="1:26" ht="14.25" customHeight="1" x14ac:dyDescent="0.3">
      <c r="A981" s="189"/>
      <c r="B981" s="189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</row>
    <row r="982" spans="1:26" ht="14.25" customHeight="1" x14ac:dyDescent="0.3">
      <c r="A982" s="189"/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</row>
    <row r="983" spans="1:26" ht="14.25" customHeight="1" x14ac:dyDescent="0.3">
      <c r="A983" s="189"/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</row>
    <row r="984" spans="1:26" ht="14.25" customHeight="1" x14ac:dyDescent="0.3">
      <c r="A984" s="189"/>
      <c r="B984" s="189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</row>
    <row r="985" spans="1:26" ht="14.25" customHeight="1" x14ac:dyDescent="0.3">
      <c r="A985" s="189"/>
      <c r="B985" s="189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</row>
    <row r="986" spans="1:26" ht="14.25" customHeight="1" x14ac:dyDescent="0.3">
      <c r="A986" s="189"/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</row>
    <row r="987" spans="1:26" ht="14.25" customHeight="1" x14ac:dyDescent="0.3">
      <c r="A987" s="189"/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</row>
    <row r="988" spans="1:26" ht="14.25" customHeight="1" x14ac:dyDescent="0.3">
      <c r="A988" s="189"/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</row>
    <row r="989" spans="1:26" ht="14.25" customHeight="1" x14ac:dyDescent="0.3">
      <c r="A989" s="189"/>
      <c r="B989" s="189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</row>
    <row r="990" spans="1:26" ht="14.25" customHeight="1" x14ac:dyDescent="0.3">
      <c r="A990" s="189"/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</row>
    <row r="991" spans="1:26" ht="14.25" customHeight="1" x14ac:dyDescent="0.3">
      <c r="A991" s="189"/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</row>
    <row r="992" spans="1:26" ht="14.25" customHeight="1" x14ac:dyDescent="0.3">
      <c r="A992" s="189"/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</row>
    <row r="993" spans="1:26" ht="14.25" customHeight="1" x14ac:dyDescent="0.3">
      <c r="A993" s="189"/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</row>
    <row r="994" spans="1:26" ht="14.25" customHeight="1" x14ac:dyDescent="0.3">
      <c r="A994" s="189"/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</row>
    <row r="995" spans="1:26" ht="14.25" customHeight="1" x14ac:dyDescent="0.3">
      <c r="A995" s="189"/>
      <c r="B995" s="189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</row>
    <row r="996" spans="1:26" ht="14.25" customHeight="1" x14ac:dyDescent="0.3">
      <c r="A996" s="189"/>
      <c r="B996" s="189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</row>
    <row r="997" spans="1:26" ht="14.25" customHeight="1" x14ac:dyDescent="0.3">
      <c r="A997" s="189"/>
      <c r="B997" s="189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</row>
    <row r="998" spans="1:26" ht="14.25" customHeight="1" x14ac:dyDescent="0.3">
      <c r="A998" s="189"/>
      <c r="B998" s="189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</row>
    <row r="999" spans="1:26" ht="14.25" customHeight="1" x14ac:dyDescent="0.3">
      <c r="A999" s="189"/>
      <c r="B999" s="189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</row>
    <row r="1000" spans="1:26" ht="14.25" customHeight="1" x14ac:dyDescent="0.3">
      <c r="A1000" s="189"/>
      <c r="B1000" s="189"/>
      <c r="C1000" s="189"/>
      <c r="D1000" s="189"/>
      <c r="E1000" s="189"/>
      <c r="F1000" s="189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</row>
  </sheetData>
  <mergeCells count="36">
    <mergeCell ref="B39:D39"/>
    <mergeCell ref="B41:D41"/>
    <mergeCell ref="B43:C43"/>
    <mergeCell ref="B45:D45"/>
    <mergeCell ref="B26:D26"/>
    <mergeCell ref="B27:D27"/>
    <mergeCell ref="B28:D28"/>
    <mergeCell ref="B29:D29"/>
    <mergeCell ref="B30:D30"/>
    <mergeCell ref="B31:D31"/>
    <mergeCell ref="B33:D33"/>
    <mergeCell ref="B25:D25"/>
    <mergeCell ref="B35:D35"/>
    <mergeCell ref="B36:D36"/>
    <mergeCell ref="B37:D37"/>
    <mergeCell ref="B38:D38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B5:D5"/>
    <mergeCell ref="B6:D6"/>
    <mergeCell ref="B7:D7"/>
    <mergeCell ref="B8:D8"/>
    <mergeCell ref="B9:D9"/>
  </mergeCells>
  <pageMargins left="0.7" right="0.7" top="0.75" bottom="0.75" header="0" footer="0"/>
  <pageSetup paperSize="9" orientation="portrait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00"/>
  <sheetViews>
    <sheetView workbookViewId="0"/>
  </sheetViews>
  <sheetFormatPr baseColWidth="10" defaultColWidth="14.44140625" defaultRowHeight="15" customHeight="1" x14ac:dyDescent="0.3"/>
  <cols>
    <col min="1" max="1" width="21.44140625" customWidth="1"/>
    <col min="2" max="26" width="10.6640625" customWidth="1"/>
  </cols>
  <sheetData>
    <row r="1" spans="1:13" ht="14.25" customHeight="1" x14ac:dyDescent="0.3"/>
    <row r="2" spans="1:13" ht="14.25" customHeight="1" x14ac:dyDescent="0.3"/>
    <row r="3" spans="1:13" ht="14.25" customHeight="1" x14ac:dyDescent="0.3"/>
    <row r="4" spans="1:13" ht="14.25" customHeight="1" x14ac:dyDescent="0.3">
      <c r="A4" s="179" t="s">
        <v>144</v>
      </c>
    </row>
    <row r="5" spans="1:13" ht="14.25" customHeight="1" x14ac:dyDescent="0.3">
      <c r="A5" s="179" t="s">
        <v>145</v>
      </c>
      <c r="B5" s="180" t="e">
        <f t="shared" ref="B5:B8" si="0">+#REF!</f>
        <v>#REF!</v>
      </c>
      <c r="C5" s="181" t="e">
        <f t="shared" ref="C5:C9" si="1">+B5/$B$9</f>
        <v>#REF!</v>
      </c>
    </row>
    <row r="6" spans="1:13" ht="14.25" customHeight="1" x14ac:dyDescent="0.3">
      <c r="A6" s="179" t="s">
        <v>146</v>
      </c>
      <c r="B6" s="180" t="e">
        <f t="shared" si="0"/>
        <v>#REF!</v>
      </c>
      <c r="C6" s="181" t="e">
        <f t="shared" si="1"/>
        <v>#REF!</v>
      </c>
    </row>
    <row r="7" spans="1:13" ht="14.25" customHeight="1" x14ac:dyDescent="0.3">
      <c r="A7" s="179" t="s">
        <v>147</v>
      </c>
      <c r="B7" s="180" t="e">
        <f t="shared" si="0"/>
        <v>#REF!</v>
      </c>
      <c r="C7" s="181" t="e">
        <f t="shared" si="1"/>
        <v>#REF!</v>
      </c>
    </row>
    <row r="8" spans="1:13" ht="14.25" customHeight="1" x14ac:dyDescent="0.3">
      <c r="A8" s="179" t="s">
        <v>95</v>
      </c>
      <c r="B8" s="180" t="e">
        <f t="shared" si="0"/>
        <v>#REF!</v>
      </c>
      <c r="C8" s="181" t="e">
        <f t="shared" si="1"/>
        <v>#REF!</v>
      </c>
    </row>
    <row r="9" spans="1:13" ht="14.25" customHeight="1" x14ac:dyDescent="0.3">
      <c r="B9" s="180" t="e">
        <f>SUM(B5:B8)</f>
        <v>#REF!</v>
      </c>
      <c r="C9" s="181" t="e">
        <f t="shared" si="1"/>
        <v>#REF!</v>
      </c>
    </row>
    <row r="10" spans="1:13" ht="14.25" customHeight="1" x14ac:dyDescent="0.3"/>
    <row r="11" spans="1:13" ht="14.25" customHeight="1" x14ac:dyDescent="0.3"/>
    <row r="12" spans="1:13" ht="14.25" customHeight="1" x14ac:dyDescent="0.3">
      <c r="B12" s="182" t="s">
        <v>148</v>
      </c>
      <c r="C12" s="182" t="s">
        <v>149</v>
      </c>
      <c r="D12" s="182" t="s">
        <v>150</v>
      </c>
      <c r="E12" s="182" t="s">
        <v>151</v>
      </c>
      <c r="F12" s="182" t="s">
        <v>152</v>
      </c>
      <c r="G12" s="182" t="s">
        <v>153</v>
      </c>
      <c r="H12" s="182" t="s">
        <v>154</v>
      </c>
      <c r="I12" s="182" t="s">
        <v>155</v>
      </c>
      <c r="J12" s="182" t="s">
        <v>156</v>
      </c>
      <c r="K12" s="182" t="s">
        <v>157</v>
      </c>
      <c r="L12" s="182" t="s">
        <v>158</v>
      </c>
      <c r="M12" s="182" t="s">
        <v>159</v>
      </c>
    </row>
    <row r="13" spans="1:13" ht="14.25" customHeight="1" x14ac:dyDescent="0.3">
      <c r="A13" s="179" t="s">
        <v>68</v>
      </c>
      <c r="B13" s="180" t="e">
        <f t="shared" ref="B13:M13" si="2">+#REF!</f>
        <v>#REF!</v>
      </c>
      <c r="C13" s="180" t="e">
        <f t="shared" si="2"/>
        <v>#REF!</v>
      </c>
      <c r="D13" s="180" t="e">
        <f t="shared" si="2"/>
        <v>#REF!</v>
      </c>
      <c r="E13" s="180" t="e">
        <f t="shared" si="2"/>
        <v>#REF!</v>
      </c>
      <c r="F13" s="180" t="e">
        <f t="shared" si="2"/>
        <v>#REF!</v>
      </c>
      <c r="G13" s="180" t="e">
        <f t="shared" si="2"/>
        <v>#REF!</v>
      </c>
      <c r="H13" s="180" t="e">
        <f t="shared" si="2"/>
        <v>#REF!</v>
      </c>
      <c r="I13" s="180" t="e">
        <f t="shared" si="2"/>
        <v>#REF!</v>
      </c>
      <c r="J13" s="180" t="e">
        <f t="shared" si="2"/>
        <v>#REF!</v>
      </c>
      <c r="K13" s="180" t="e">
        <f t="shared" si="2"/>
        <v>#REF!</v>
      </c>
      <c r="L13" s="180" t="e">
        <f t="shared" si="2"/>
        <v>#REF!</v>
      </c>
      <c r="M13" s="180" t="e">
        <f t="shared" si="2"/>
        <v>#REF!</v>
      </c>
    </row>
    <row r="14" spans="1:13" ht="14.25" customHeight="1" x14ac:dyDescent="0.3">
      <c r="A14" s="179" t="s">
        <v>144</v>
      </c>
      <c r="B14" s="180" t="e">
        <f t="shared" ref="B14:M14" si="3">-(+#REF!+#REF!+#REF!+#REF!+#REF!)</f>
        <v>#REF!</v>
      </c>
      <c r="C14" s="180" t="e">
        <f t="shared" si="3"/>
        <v>#REF!</v>
      </c>
      <c r="D14" s="180" t="e">
        <f t="shared" si="3"/>
        <v>#REF!</v>
      </c>
      <c r="E14" s="180" t="e">
        <f t="shared" si="3"/>
        <v>#REF!</v>
      </c>
      <c r="F14" s="180" t="e">
        <f t="shared" si="3"/>
        <v>#REF!</v>
      </c>
      <c r="G14" s="180" t="e">
        <f t="shared" si="3"/>
        <v>#REF!</v>
      </c>
      <c r="H14" s="180" t="e">
        <f t="shared" si="3"/>
        <v>#REF!</v>
      </c>
      <c r="I14" s="180" t="e">
        <f t="shared" si="3"/>
        <v>#REF!</v>
      </c>
      <c r="J14" s="180" t="e">
        <f t="shared" si="3"/>
        <v>#REF!</v>
      </c>
      <c r="K14" s="180" t="e">
        <f t="shared" si="3"/>
        <v>#REF!</v>
      </c>
      <c r="L14" s="180" t="e">
        <f t="shared" si="3"/>
        <v>#REF!</v>
      </c>
      <c r="M14" s="180" t="e">
        <f t="shared" si="3"/>
        <v>#REF!</v>
      </c>
    </row>
    <row r="15" spans="1:13" ht="14.25" customHeight="1" x14ac:dyDescent="0.3">
      <c r="A15" s="179" t="s">
        <v>160</v>
      </c>
      <c r="B15" s="180" t="e">
        <f t="shared" ref="B15:M15" si="4">+#REF!</f>
        <v>#REF!</v>
      </c>
      <c r="C15" s="180" t="e">
        <f t="shared" si="4"/>
        <v>#REF!</v>
      </c>
      <c r="D15" s="180" t="e">
        <f t="shared" si="4"/>
        <v>#REF!</v>
      </c>
      <c r="E15" s="180" t="e">
        <f t="shared" si="4"/>
        <v>#REF!</v>
      </c>
      <c r="F15" s="180" t="e">
        <f t="shared" si="4"/>
        <v>#REF!</v>
      </c>
      <c r="G15" s="180" t="e">
        <f t="shared" si="4"/>
        <v>#REF!</v>
      </c>
      <c r="H15" s="180" t="e">
        <f t="shared" si="4"/>
        <v>#REF!</v>
      </c>
      <c r="I15" s="180" t="e">
        <f t="shared" si="4"/>
        <v>#REF!</v>
      </c>
      <c r="J15" s="180" t="e">
        <f t="shared" si="4"/>
        <v>#REF!</v>
      </c>
      <c r="K15" s="180" t="e">
        <f t="shared" si="4"/>
        <v>#REF!</v>
      </c>
      <c r="L15" s="180" t="e">
        <f t="shared" si="4"/>
        <v>#REF!</v>
      </c>
      <c r="M15" s="180" t="e">
        <f t="shared" si="4"/>
        <v>#REF!</v>
      </c>
    </row>
    <row r="16" spans="1:13" ht="14.25" customHeight="1" x14ac:dyDescent="0.3"/>
    <row r="17" spans="1:13" ht="14.25" customHeight="1" x14ac:dyDescent="0.3"/>
    <row r="18" spans="1:13" ht="14.25" customHeight="1" x14ac:dyDescent="0.3"/>
    <row r="19" spans="1:13" ht="14.25" customHeight="1" x14ac:dyDescent="0.3">
      <c r="B19" s="182" t="s">
        <v>148</v>
      </c>
      <c r="C19" s="182" t="s">
        <v>149</v>
      </c>
      <c r="D19" s="182" t="s">
        <v>150</v>
      </c>
      <c r="E19" s="182" t="s">
        <v>151</v>
      </c>
      <c r="F19" s="182" t="s">
        <v>152</v>
      </c>
      <c r="G19" s="182" t="s">
        <v>153</v>
      </c>
      <c r="H19" s="182" t="s">
        <v>154</v>
      </c>
      <c r="I19" s="182" t="s">
        <v>155</v>
      </c>
      <c r="J19" s="182" t="s">
        <v>156</v>
      </c>
      <c r="K19" s="182" t="s">
        <v>157</v>
      </c>
      <c r="L19" s="182" t="s">
        <v>158</v>
      </c>
      <c r="M19" s="182" t="s">
        <v>159</v>
      </c>
    </row>
    <row r="20" spans="1:13" ht="14.25" customHeight="1" x14ac:dyDescent="0.3">
      <c r="A20" s="179" t="s">
        <v>68</v>
      </c>
      <c r="B20" s="180" t="e">
        <f t="shared" ref="B20:B22" si="5">+B13</f>
        <v>#REF!</v>
      </c>
      <c r="C20" s="180" t="e">
        <f t="shared" ref="C20:M20" si="6">+B20+C13</f>
        <v>#REF!</v>
      </c>
      <c r="D20" s="180" t="e">
        <f t="shared" si="6"/>
        <v>#REF!</v>
      </c>
      <c r="E20" s="180" t="e">
        <f t="shared" si="6"/>
        <v>#REF!</v>
      </c>
      <c r="F20" s="180" t="e">
        <f t="shared" si="6"/>
        <v>#REF!</v>
      </c>
      <c r="G20" s="180" t="e">
        <f t="shared" si="6"/>
        <v>#REF!</v>
      </c>
      <c r="H20" s="180" t="e">
        <f t="shared" si="6"/>
        <v>#REF!</v>
      </c>
      <c r="I20" s="180" t="e">
        <f t="shared" si="6"/>
        <v>#REF!</v>
      </c>
      <c r="J20" s="180" t="e">
        <f t="shared" si="6"/>
        <v>#REF!</v>
      </c>
      <c r="K20" s="180" t="e">
        <f t="shared" si="6"/>
        <v>#REF!</v>
      </c>
      <c r="L20" s="180" t="e">
        <f t="shared" si="6"/>
        <v>#REF!</v>
      </c>
      <c r="M20" s="180" t="e">
        <f t="shared" si="6"/>
        <v>#REF!</v>
      </c>
    </row>
    <row r="21" spans="1:13" ht="14.25" customHeight="1" x14ac:dyDescent="0.3">
      <c r="A21" s="179" t="s">
        <v>144</v>
      </c>
      <c r="B21" s="180" t="e">
        <f t="shared" si="5"/>
        <v>#REF!</v>
      </c>
      <c r="C21" s="180" t="e">
        <f t="shared" ref="C21:M21" si="7">+B21+C14</f>
        <v>#REF!</v>
      </c>
      <c r="D21" s="180" t="e">
        <f t="shared" si="7"/>
        <v>#REF!</v>
      </c>
      <c r="E21" s="180" t="e">
        <f t="shared" si="7"/>
        <v>#REF!</v>
      </c>
      <c r="F21" s="180" t="e">
        <f t="shared" si="7"/>
        <v>#REF!</v>
      </c>
      <c r="G21" s="180" t="e">
        <f t="shared" si="7"/>
        <v>#REF!</v>
      </c>
      <c r="H21" s="180" t="e">
        <f t="shared" si="7"/>
        <v>#REF!</v>
      </c>
      <c r="I21" s="180" t="e">
        <f t="shared" si="7"/>
        <v>#REF!</v>
      </c>
      <c r="J21" s="180" t="e">
        <f t="shared" si="7"/>
        <v>#REF!</v>
      </c>
      <c r="K21" s="180" t="e">
        <f t="shared" si="7"/>
        <v>#REF!</v>
      </c>
      <c r="L21" s="180" t="e">
        <f t="shared" si="7"/>
        <v>#REF!</v>
      </c>
      <c r="M21" s="180" t="e">
        <f t="shared" si="7"/>
        <v>#REF!</v>
      </c>
    </row>
    <row r="22" spans="1:13" ht="14.25" customHeight="1" x14ac:dyDescent="0.3">
      <c r="A22" s="179" t="s">
        <v>160</v>
      </c>
      <c r="B22" s="180" t="e">
        <f t="shared" si="5"/>
        <v>#REF!</v>
      </c>
      <c r="C22" s="180" t="e">
        <f t="shared" ref="C22:M22" si="8">+B22+C15</f>
        <v>#REF!</v>
      </c>
      <c r="D22" s="180" t="e">
        <f t="shared" si="8"/>
        <v>#REF!</v>
      </c>
      <c r="E22" s="180" t="e">
        <f t="shared" si="8"/>
        <v>#REF!</v>
      </c>
      <c r="F22" s="180" t="e">
        <f t="shared" si="8"/>
        <v>#REF!</v>
      </c>
      <c r="G22" s="180" t="e">
        <f t="shared" si="8"/>
        <v>#REF!</v>
      </c>
      <c r="H22" s="180" t="e">
        <f t="shared" si="8"/>
        <v>#REF!</v>
      </c>
      <c r="I22" s="180" t="e">
        <f t="shared" si="8"/>
        <v>#REF!</v>
      </c>
      <c r="J22" s="180" t="e">
        <f t="shared" si="8"/>
        <v>#REF!</v>
      </c>
      <c r="K22" s="180" t="e">
        <f t="shared" si="8"/>
        <v>#REF!</v>
      </c>
      <c r="L22" s="180" t="e">
        <f t="shared" si="8"/>
        <v>#REF!</v>
      </c>
      <c r="M22" s="180" t="e">
        <f t="shared" si="8"/>
        <v>#REF!</v>
      </c>
    </row>
    <row r="23" spans="1:13" ht="14.25" customHeight="1" x14ac:dyDescent="0.3"/>
    <row r="24" spans="1:13" ht="14.25" customHeight="1" x14ac:dyDescent="0.3"/>
    <row r="25" spans="1:13" ht="14.25" customHeight="1" x14ac:dyDescent="0.3"/>
    <row r="26" spans="1:13" ht="14.25" customHeight="1" x14ac:dyDescent="0.3"/>
    <row r="27" spans="1:13" ht="14.25" customHeight="1" x14ac:dyDescent="0.3"/>
    <row r="28" spans="1:13" ht="14.25" customHeight="1" x14ac:dyDescent="0.3"/>
    <row r="29" spans="1:13" ht="14.25" customHeight="1" x14ac:dyDescent="0.3"/>
    <row r="30" spans="1:13" ht="14.25" customHeight="1" x14ac:dyDescent="0.3"/>
    <row r="31" spans="1:13" ht="14.25" customHeight="1" x14ac:dyDescent="0.3"/>
    <row r="32" spans="1:1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GENERAL</vt:lpstr>
      <vt:lpstr>INSTRUCCIONES</vt:lpstr>
      <vt:lpstr>Datos de la empresa</vt:lpstr>
      <vt:lpstr>Plan de Inversión</vt:lpstr>
      <vt:lpstr>Plan de financiación</vt:lpstr>
      <vt:lpstr>RESULTADOS Y TESORERIA</vt:lpstr>
      <vt:lpstr>Plan a 3 años</vt:lpstr>
      <vt:lpstr>Datos para gráficos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Perez;Z1 Gestión</dc:creator>
  <cp:lastModifiedBy>Carlos Ramos</cp:lastModifiedBy>
  <dcterms:created xsi:type="dcterms:W3CDTF">2017-11-22T09:29:04Z</dcterms:created>
  <dcterms:modified xsi:type="dcterms:W3CDTF">2024-05-22T15:19:18Z</dcterms:modified>
</cp:coreProperties>
</file>